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0" windowWidth="14385" windowHeight="14130" tabRatio="854" activeTab="1"/>
  </bookViews>
  <sheets>
    <sheet name="Autocertificazione" sheetId="1" r:id="rId1"/>
    <sheet name="Mod. B-E Linea" sheetId="2" r:id="rId2"/>
    <sheet name="Mod. B1-CS" sheetId="3" r:id="rId3"/>
    <sheet name="Mod. B2-BG" sheetId="4" r:id="rId4"/>
    <sheet name="Mod. B3-CS12" sheetId="5" r:id="rId5"/>
    <sheet name="Mod. B4-ASI" sheetId="6" r:id="rId6"/>
    <sheet name="Mod. B5-AMI" sheetId="7" r:id="rId7"/>
    <sheet name="Mod. B6-AAI" sheetId="8" r:id="rId8"/>
    <sheet name="Mod. B7-AMS" sheetId="9" r:id="rId9"/>
    <sheet name="Mod. B8-AAS" sheetId="10" r:id="rId10"/>
    <sheet name="Mod. B9-AMO65" sheetId="11" r:id="rId11"/>
    <sheet name="Mod. B10-AAO65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E">#REF!</definedName>
    <definedName name="\F">#REF!</definedName>
    <definedName name="\P">#REF!</definedName>
    <definedName name="\S">#REF!</definedName>
    <definedName name="\T">#REF!</definedName>
    <definedName name="\U">#REF!</definedName>
    <definedName name="__123Graph_A" localSheetId="11" hidden="1">'[4]B'!#REF!</definedName>
    <definedName name="__123Graph_A" localSheetId="3" hidden="1">'[4]B'!#REF!</definedName>
    <definedName name="__123Graph_A" localSheetId="4" hidden="1">'[4]B'!#REF!</definedName>
    <definedName name="__123Graph_A" localSheetId="5" hidden="1">'[4]B'!#REF!</definedName>
    <definedName name="__123Graph_A" localSheetId="6" hidden="1">'[4]B'!#REF!</definedName>
    <definedName name="__123Graph_A" localSheetId="7" hidden="1">'[4]B'!#REF!</definedName>
    <definedName name="__123Graph_A" localSheetId="8" hidden="1">'[4]B'!#REF!</definedName>
    <definedName name="__123Graph_A" localSheetId="9" hidden="1">'[4]B'!#REF!</definedName>
    <definedName name="__123Graph_A" localSheetId="10" hidden="1">'[4]B'!#REF!</definedName>
    <definedName name="__123Graph_A" hidden="1">'[4]B'!#REF!</definedName>
    <definedName name="__123Graph_B" localSheetId="11" hidden="1">'[4]B'!#REF!</definedName>
    <definedName name="__123Graph_B" localSheetId="3" hidden="1">'[4]B'!#REF!</definedName>
    <definedName name="__123Graph_B" localSheetId="4" hidden="1">'[4]B'!#REF!</definedName>
    <definedName name="__123Graph_B" localSheetId="5" hidden="1">'[4]B'!#REF!</definedName>
    <definedName name="__123Graph_B" localSheetId="6" hidden="1">'[4]B'!#REF!</definedName>
    <definedName name="__123Graph_B" localSheetId="7" hidden="1">'[4]B'!#REF!</definedName>
    <definedName name="__123Graph_B" localSheetId="8" hidden="1">'[4]B'!#REF!</definedName>
    <definedName name="__123Graph_B" localSheetId="9" hidden="1">'[4]B'!#REF!</definedName>
    <definedName name="__123Graph_B" localSheetId="10" hidden="1">'[4]B'!#REF!</definedName>
    <definedName name="__123Graph_B" hidden="1">'[4]B'!#REF!</definedName>
    <definedName name="__123Graph_C" localSheetId="11" hidden="1">'[4]B'!#REF!</definedName>
    <definedName name="__123Graph_C" localSheetId="3" hidden="1">'[4]B'!#REF!</definedName>
    <definedName name="__123Graph_C" localSheetId="4" hidden="1">'[4]B'!#REF!</definedName>
    <definedName name="__123Graph_C" localSheetId="5" hidden="1">'[4]B'!#REF!</definedName>
    <definedName name="__123Graph_C" localSheetId="6" hidden="1">'[4]B'!#REF!</definedName>
    <definedName name="__123Graph_C" localSheetId="7" hidden="1">'[4]B'!#REF!</definedName>
    <definedName name="__123Graph_C" localSheetId="8" hidden="1">'[4]B'!#REF!</definedName>
    <definedName name="__123Graph_C" localSheetId="9" hidden="1">'[4]B'!#REF!</definedName>
    <definedName name="__123Graph_C" localSheetId="10" hidden="1">'[4]B'!#REF!</definedName>
    <definedName name="__123Graph_C" hidden="1">'[4]B'!#REF!</definedName>
    <definedName name="_A">#REF!</definedName>
    <definedName name="_B">#REF!</definedName>
    <definedName name="_E">#REF!</definedName>
    <definedName name="_F">#REF!</definedName>
    <definedName name="_Order1" hidden="1">255</definedName>
    <definedName name="_Order2" hidden="1">255</definedName>
    <definedName name="_P">#REF!</definedName>
    <definedName name="_S">#REF!</definedName>
    <definedName name="_T">#REF!</definedName>
    <definedName name="_U">#REF!</definedName>
    <definedName name="_xlnm.Print_Area" localSheetId="0">'Autocertificazione'!$A$1:$M$41</definedName>
    <definedName name="_xlnm.Print_Area" localSheetId="11">'Mod. B10-AAO65'!$A$5:$F$42</definedName>
    <definedName name="_xlnm.Print_Area" localSheetId="2">'Mod. B1-CS'!$A$5:$F$42</definedName>
    <definedName name="_xlnm.Print_Area" localSheetId="3">'Mod. B2-BG'!$A$5:$F$42</definedName>
    <definedName name="_xlnm.Print_Area" localSheetId="4">'Mod. B3-CS12'!$A$5:$F$42</definedName>
    <definedName name="_xlnm.Print_Area" localSheetId="5">'Mod. B4-ASI'!$A$5:$F$42</definedName>
    <definedName name="_xlnm.Print_Area" localSheetId="6">'Mod. B5-AMI'!$A$5:$F$42</definedName>
    <definedName name="_xlnm.Print_Area" localSheetId="7">'Mod. B6-AAI'!$A$5:$F$42</definedName>
    <definedName name="_xlnm.Print_Area" localSheetId="8">'Mod. B7-AMS'!$A$5:$F$42</definedName>
    <definedName name="_xlnm.Print_Area" localSheetId="9">'Mod. B8-AAS'!$A$5:$F$42</definedName>
    <definedName name="_xlnm.Print_Area" localSheetId="10">'Mod. B9-AMO65'!$A$5:$F$42</definedName>
    <definedName name="_xlnm.Print_Area" localSheetId="1">'Mod. B-E Linea'!$A$1:$H$45</definedName>
    <definedName name="Area_stampa_MI">#REF!</definedName>
    <definedName name="ASSICURAZIONE" localSheetId="11">'[1]autobus circolanti'!#REF!</definedName>
    <definedName name="ASSICURAZIONE" localSheetId="3">'[1]autobus circolanti'!#REF!</definedName>
    <definedName name="ASSICURAZIONE" localSheetId="4">'[1]autobus circolanti'!#REF!</definedName>
    <definedName name="ASSICURAZIONE" localSheetId="5">'[1]autobus circolanti'!#REF!</definedName>
    <definedName name="ASSICURAZIONE" localSheetId="6">'[1]autobus circolanti'!#REF!</definedName>
    <definedName name="ASSICURAZIONE" localSheetId="7">'[1]autobus circolanti'!#REF!</definedName>
    <definedName name="ASSICURAZIONE" localSheetId="8">'[1]autobus circolanti'!#REF!</definedName>
    <definedName name="ASSICURAZIONE" localSheetId="9">'[1]autobus circolanti'!#REF!</definedName>
    <definedName name="ASSICURAZIONE" localSheetId="10">'[1]autobus circolanti'!#REF!</definedName>
    <definedName name="ASSICURAZIONE">'[1]autobus circolanti'!#REF!</definedName>
    <definedName name="ASSICURAZIONE___0">"'file:///C:/Documents and Settings/adelefalconi/Desktop/sistema/Documenti/Autoservizi/CONCESS/M 87-4 A ag Mr1/All Mr 1+el AUTOBUS.xls'#$'autobus circolanti'.$#RIF!$#RIF!:$#RIF!$#RIF!"</definedName>
    <definedName name="calendario2">#REF!</definedName>
    <definedName name="Excel_BuiltIn_Criteria">#REF!</definedName>
    <definedName name="Excel_BuiltIn_Database">#REF!</definedName>
    <definedName name="Excel_BuiltIn_Extract">#REF!</definedName>
    <definedName name="Modello_A_Linee">#REF!,#REF!,#REF!,#REF!</definedName>
    <definedName name="PDC_OFA">#REF!</definedName>
    <definedName name="regione">"Immagine 1"</definedName>
    <definedName name="stampa">'[2]Indice'!$A$1:$E$125,'[2]Indice'!$I$165:$P$185,'[2]Indice'!$B$127:$E$151</definedName>
    <definedName name="stampa___0">#REF!</definedName>
    <definedName name="stampa_foglio1_e_foglio2">'[3]MOD D00'!$A$1:$S$50,'[3]MOD D00'!$A$51:$S$94</definedName>
    <definedName name="stampa_foglio1_e_foglio2___0">#REF!</definedName>
    <definedName name="Tab_Ris">#REF!</definedName>
    <definedName name="TOT">#REF!</definedName>
  </definedNames>
  <calcPr fullCalcOnLoad="1"/>
</workbook>
</file>

<file path=xl/comments10.xml><?xml version="1.0" encoding="utf-8"?>
<comments xmlns="http://schemas.openxmlformats.org/spreadsheetml/2006/main">
  <authors>
    <author>silviasecci</author>
    <author>Un utente Microsoft Office soddisfatto</author>
  </authors>
  <commentList>
    <comment ref="B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F11" authorId="1">
      <text>
        <r>
          <rPr>
            <b/>
            <sz val="10"/>
            <rFont val="Tahoma"/>
            <family val="2"/>
          </rPr>
          <t>DATO INSERITO AUTOMATICAMENTE</t>
        </r>
      </text>
    </comment>
    <comment ref="B3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11.xml><?xml version="1.0" encoding="utf-8"?>
<comments xmlns="http://schemas.openxmlformats.org/spreadsheetml/2006/main">
  <authors>
    <author>silviasecci</author>
    <author>Un utente Microsoft Office soddisfatto</author>
  </authors>
  <commentList>
    <comment ref="B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F11" authorId="1">
      <text>
        <r>
          <rPr>
            <b/>
            <sz val="10"/>
            <rFont val="Tahoma"/>
            <family val="2"/>
          </rPr>
          <t>DATO INSERITO AUTOMATICAMENTE</t>
        </r>
      </text>
    </comment>
    <comment ref="B3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12.xml><?xml version="1.0" encoding="utf-8"?>
<comments xmlns="http://schemas.openxmlformats.org/spreadsheetml/2006/main">
  <authors>
    <author>silviasecci</author>
    <author>Un utente Microsoft Office soddisfatto</author>
  </authors>
  <commentList>
    <comment ref="B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F11" authorId="1">
      <text>
        <r>
          <rPr>
            <b/>
            <sz val="10"/>
            <rFont val="Tahoma"/>
            <family val="2"/>
          </rPr>
          <t>DATO INSERITO AUTOMATICAMENTE</t>
        </r>
      </text>
    </comment>
    <comment ref="B3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2.xml><?xml version="1.0" encoding="utf-8"?>
<comments xmlns="http://schemas.openxmlformats.org/spreadsheetml/2006/main">
  <authors>
    <author>Un utente Microsoft Office soddisfatto</author>
    <author>Giovanni SANNA</author>
    <author>silviasecci</author>
  </authors>
  <commentList>
    <comment ref="B10" authorId="0">
      <text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COMPILAZIONE AUTOMATICA DA MODELLO AUTOCERTIFICAZIONE</t>
        </r>
      </text>
    </comment>
    <comment ref="B11" authorId="0">
      <text>
        <r>
          <rPr>
            <b/>
            <sz val="10"/>
            <rFont val="Tahoma"/>
            <family val="2"/>
          </rPr>
          <t>COMPILARE</t>
        </r>
      </text>
    </comment>
    <comment ref="F8" authorId="1">
      <text>
        <r>
          <rPr>
            <b/>
            <sz val="12"/>
            <rFont val="Tahoma"/>
            <family val="2"/>
          </rPr>
          <t>Inserire questo dato è fondamentale per il funzionamento di tutto il sistema</t>
        </r>
      </text>
    </comment>
    <comment ref="C18" authorId="1">
      <text>
        <r>
          <rPr>
            <b/>
            <sz val="12"/>
            <rFont val="Tahoma"/>
            <family val="2"/>
          </rPr>
          <t>inserire il dato</t>
        </r>
      </text>
    </comment>
    <comment ref="B42" authorId="2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12" authorId="0">
      <text>
        <r>
          <rPr>
            <b/>
            <sz val="10"/>
            <rFont val="Tahoma"/>
            <family val="2"/>
          </rPr>
          <t>COMPILARE</t>
        </r>
      </text>
    </comment>
    <comment ref="D18" authorId="1">
      <text>
        <r>
          <rPr>
            <b/>
            <sz val="12"/>
            <rFont val="Tahoma"/>
            <family val="2"/>
          </rPr>
          <t>inserire il dato</t>
        </r>
      </text>
    </comment>
    <comment ref="E18" authorId="1">
      <text>
        <r>
          <rPr>
            <b/>
            <sz val="12"/>
            <rFont val="Tahoma"/>
            <family val="2"/>
          </rPr>
          <t>inserire il dato</t>
        </r>
      </text>
    </comment>
    <comment ref="E19" authorId="1">
      <text>
        <r>
          <rPr>
            <b/>
            <sz val="12"/>
            <rFont val="Tahoma"/>
            <family val="2"/>
          </rPr>
          <t>inserire il dato</t>
        </r>
      </text>
    </comment>
    <comment ref="D19" authorId="1">
      <text>
        <r>
          <rPr>
            <b/>
            <sz val="12"/>
            <rFont val="Tahoma"/>
            <family val="2"/>
          </rPr>
          <t>inserire il dato</t>
        </r>
      </text>
    </comment>
    <comment ref="C19" authorId="1">
      <text>
        <r>
          <rPr>
            <b/>
            <sz val="12"/>
            <rFont val="Tahoma"/>
            <family val="2"/>
          </rPr>
          <t>inserire il dato</t>
        </r>
      </text>
    </comment>
  </commentList>
</comments>
</file>

<file path=xl/comments3.xml><?xml version="1.0" encoding="utf-8"?>
<comments xmlns="http://schemas.openxmlformats.org/spreadsheetml/2006/main">
  <authors>
    <author>Un utente Microsoft Office soddisfatto</author>
    <author>silviasecci</author>
  </authors>
  <commentList>
    <comment ref="F11" authorId="0">
      <text>
        <r>
          <rPr>
            <b/>
            <sz val="10"/>
            <rFont val="Tahoma"/>
            <family val="2"/>
          </rPr>
          <t>DATO INSERITO AUTOMATICAMENTE</t>
        </r>
      </text>
    </comment>
    <comment ref="B9" authorId="1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B39" authorId="1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4.xml><?xml version="1.0" encoding="utf-8"?>
<comments xmlns="http://schemas.openxmlformats.org/spreadsheetml/2006/main">
  <authors>
    <author>silviasecci</author>
    <author>Un utente Microsoft Office soddisfatto</author>
  </authors>
  <commentList>
    <comment ref="B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F11" authorId="1">
      <text>
        <r>
          <rPr>
            <b/>
            <sz val="10"/>
            <rFont val="Tahoma"/>
            <family val="2"/>
          </rPr>
          <t>DATO INSERITO AUTOMATICAMENTE</t>
        </r>
      </text>
    </comment>
    <comment ref="B3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5.xml><?xml version="1.0" encoding="utf-8"?>
<comments xmlns="http://schemas.openxmlformats.org/spreadsheetml/2006/main">
  <authors>
    <author>silviasecci</author>
    <author>Un utente Microsoft Office soddisfatto</author>
  </authors>
  <commentList>
    <comment ref="B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F11" authorId="1">
      <text>
        <r>
          <rPr>
            <b/>
            <sz val="10"/>
            <rFont val="Tahoma"/>
            <family val="2"/>
          </rPr>
          <t>DATO INSERITO AUTOMATICAMENTE</t>
        </r>
      </text>
    </comment>
    <comment ref="B3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6.xml><?xml version="1.0" encoding="utf-8"?>
<comments xmlns="http://schemas.openxmlformats.org/spreadsheetml/2006/main">
  <authors>
    <author>silviasecci</author>
    <author>Un utente Microsoft Office soddisfatto</author>
  </authors>
  <commentList>
    <comment ref="B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F11" authorId="1">
      <text>
        <r>
          <rPr>
            <b/>
            <sz val="10"/>
            <rFont val="Tahoma"/>
            <family val="2"/>
          </rPr>
          <t>DATO INSERITO AUTOMATICAMENTE</t>
        </r>
      </text>
    </comment>
    <comment ref="B3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7.xml><?xml version="1.0" encoding="utf-8"?>
<comments xmlns="http://schemas.openxmlformats.org/spreadsheetml/2006/main">
  <authors>
    <author>silviasecci</author>
    <author>Un utente Microsoft Office soddisfatto</author>
  </authors>
  <commentList>
    <comment ref="B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F11" authorId="1">
      <text>
        <r>
          <rPr>
            <b/>
            <sz val="10"/>
            <rFont val="Tahoma"/>
            <family val="2"/>
          </rPr>
          <t>DATO INSERITO AUTOMATICAMENTE</t>
        </r>
      </text>
    </comment>
    <comment ref="B3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8.xml><?xml version="1.0" encoding="utf-8"?>
<comments xmlns="http://schemas.openxmlformats.org/spreadsheetml/2006/main">
  <authors>
    <author>silviasecci</author>
    <author>Un utente Microsoft Office soddisfatto</author>
  </authors>
  <commentList>
    <comment ref="B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F11" authorId="1">
      <text>
        <r>
          <rPr>
            <b/>
            <sz val="10"/>
            <rFont val="Tahoma"/>
            <family val="2"/>
          </rPr>
          <t>DATO INSERITO AUTOMATICAMENTE</t>
        </r>
      </text>
    </comment>
    <comment ref="B3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comments9.xml><?xml version="1.0" encoding="utf-8"?>
<comments xmlns="http://schemas.openxmlformats.org/spreadsheetml/2006/main">
  <authors>
    <author>silviasecci</author>
    <author>Un utente Microsoft Office soddisfatto</author>
  </authors>
  <commentList>
    <comment ref="B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  <comment ref="F11" authorId="1">
      <text>
        <r>
          <rPr>
            <b/>
            <sz val="10"/>
            <rFont val="Tahoma"/>
            <family val="2"/>
          </rPr>
          <t>DATO INSERITO AUTOMATICAMENTE</t>
        </r>
      </text>
    </comment>
    <comment ref="B39" authorId="0">
      <text>
        <r>
          <rPr>
            <b/>
            <sz val="8"/>
            <rFont val="Tahoma"/>
            <family val="2"/>
          </rPr>
          <t>compilazione automatica da mod. autocertificazione</t>
        </r>
      </text>
    </comment>
  </commentList>
</comments>
</file>

<file path=xl/sharedStrings.xml><?xml version="1.0" encoding="utf-8"?>
<sst xmlns="http://schemas.openxmlformats.org/spreadsheetml/2006/main" count="391" uniqueCount="113">
  <si>
    <t>Autocertificazione</t>
  </si>
  <si>
    <t>AZIENDA</t>
  </si>
  <si>
    <t>Indirizzo</t>
  </si>
  <si>
    <t>Partita I.V.A.</t>
  </si>
  <si>
    <t>Titolare/i  o nominativo soci</t>
  </si>
  <si>
    <t>Legale rappresentante</t>
  </si>
  <si>
    <t>Responsabile Esercizio</t>
  </si>
  <si>
    <t>DICHIARAZIONE</t>
  </si>
  <si>
    <t xml:space="preserve">Il sottoscritto </t>
  </si>
  <si>
    <t xml:space="preserve">nato a </t>
  </si>
  <si>
    <t>il</t>
  </si>
  <si>
    <t>ai sensi e per gli effetti di cui al D.P.R. n. 445/00 "Testo Unico in materia di documentazione amministrativa"</t>
  </si>
  <si>
    <t xml:space="preserve">consapevole delle conseguenze penali in caso di  dichiarazione  mendace,  </t>
  </si>
  <si>
    <t xml:space="preserve">In qualità di Rappresentante Legale della ditta </t>
  </si>
  <si>
    <t xml:space="preserve">iscritta presso il registro delle imprese n°          </t>
  </si>
  <si>
    <t xml:space="preserve">dalla CCIAA di   </t>
  </si>
  <si>
    <t>dichiara che i dati riportati nei seguenti prospetti  corrispondono a verità.</t>
  </si>
  <si>
    <t>Si allega alla presente copia del documento di identità n.</t>
  </si>
  <si>
    <t xml:space="preserve">del </t>
  </si>
  <si>
    <t xml:space="preserve">rilasciato dal  Comune di </t>
  </si>
  <si>
    <t>Il sottoscritto dichiara, inoltre, che i dati contenuti nei modelli allegati sono conformi ai dati inseriti nella documentazione informatica.</t>
  </si>
  <si>
    <t>FIRMA E  TIMBRO</t>
  </si>
  <si>
    <t>DATA</t>
  </si>
  <si>
    <t>Modello B/E Linea</t>
  </si>
  <si>
    <t>Lunghezza linea: km</t>
  </si>
  <si>
    <t>Dati di frequentazione  -  Autolinee TPL EXTRAURBANO</t>
  </si>
  <si>
    <t>Azienda:</t>
  </si>
  <si>
    <t>Frequentazione media</t>
  </si>
  <si>
    <t>Autolinea:</t>
  </si>
  <si>
    <t>Codice:</t>
  </si>
  <si>
    <t>Tipologia</t>
  </si>
  <si>
    <t xml:space="preserve">Percorr.annua </t>
  </si>
  <si>
    <t>Percorr.annua</t>
  </si>
  <si>
    <t>contrattuale</t>
  </si>
  <si>
    <t>corse bis</t>
  </si>
  <si>
    <t>corse</t>
  </si>
  <si>
    <t xml:space="preserve">effettivamente </t>
  </si>
  <si>
    <t>soppresse</t>
  </si>
  <si>
    <t>svolta</t>
  </si>
  <si>
    <t>(a)</t>
  </si>
  <si>
    <t>(b)</t>
  </si>
  <si>
    <t>(c)</t>
  </si>
  <si>
    <t>(d) = (a) + (b) - (c)</t>
  </si>
  <si>
    <t>Agente unico</t>
  </si>
  <si>
    <t>Doppio agente</t>
  </si>
  <si>
    <t>Totale</t>
  </si>
  <si>
    <t>DATI DI FREQUENTAZIONE</t>
  </si>
  <si>
    <t>Tipologie titoli di viaggio</t>
  </si>
  <si>
    <t>Titoli venduti</t>
  </si>
  <si>
    <t>Viaggiatori</t>
  </si>
  <si>
    <t>Viaggiatori*Km</t>
  </si>
  <si>
    <t>(Bigl.e Abb.ti)</t>
  </si>
  <si>
    <t>trasportati</t>
  </si>
  <si>
    <t>N.</t>
  </si>
  <si>
    <t>Euro</t>
  </si>
  <si>
    <t>B1/E</t>
  </si>
  <si>
    <t>B2/E</t>
  </si>
  <si>
    <t>B3/E</t>
  </si>
  <si>
    <t>B4/E</t>
  </si>
  <si>
    <t>B5/E</t>
  </si>
  <si>
    <t>B6/E</t>
  </si>
  <si>
    <t>B7/E</t>
  </si>
  <si>
    <t>B8/E</t>
  </si>
  <si>
    <t>B9/E</t>
  </si>
  <si>
    <t>B10/E</t>
  </si>
  <si>
    <t>TOTALE GENERALE</t>
  </si>
  <si>
    <t>Data</t>
  </si>
  <si>
    <t>Ai sensi e per gli effetti di cui al DPR 445/00</t>
  </si>
  <si>
    <t>Timbro e firma del rappresentante legale dell' Azienda</t>
  </si>
  <si>
    <t>Modello B1/E</t>
  </si>
  <si>
    <t>fascia chilometrica media</t>
  </si>
  <si>
    <t>Fascia chilometrica</t>
  </si>
  <si>
    <t>Viaggiatori trasportati</t>
  </si>
  <si>
    <t>Oltre</t>
  </si>
  <si>
    <t>Fino a</t>
  </si>
  <si>
    <t xml:space="preserve"> ( * )</t>
  </si>
  <si>
    <t>km</t>
  </si>
  <si>
    <t>passeggeri</t>
  </si>
  <si>
    <t>(*) - calcolati sulla media delle fasce chilometriche ad eccezione della fascia 0÷10, per la quale si utilizza il valore 10 e della fascia in cui ricade la lunghezza effettiva della linea, dove si utilizza il valore di quest'ultima</t>
  </si>
  <si>
    <r>
      <t xml:space="preserve">N.B. </t>
    </r>
    <r>
      <rPr>
        <sz val="10"/>
        <rFont val="Arial"/>
        <family val="2"/>
      </rPr>
      <t>:I soli dati da inserire sono: lunghezza, denominazione, codice e percorrenza linea.
Tutti gli altri dati provengono automaticamente dalla compilazione degli altri modelli.</t>
    </r>
  </si>
  <si>
    <r>
      <t xml:space="preserve">N.B.: </t>
    </r>
    <r>
      <rPr>
        <sz val="10"/>
        <rFont val="Arial"/>
        <family val="2"/>
      </rPr>
      <t>Da inserire solo il numero dei titoli di viaggio</t>
    </r>
  </si>
  <si>
    <t>ASSESSORADU DE SOS TRASPORTOS</t>
  </si>
  <si>
    <t>ASSESSORATO DEI TRASPORTI</t>
  </si>
  <si>
    <t>TARIFFA</t>
  </si>
  <si>
    <t>Introiti</t>
  </si>
  <si>
    <t>Corsa semplice (CS)</t>
  </si>
  <si>
    <t>BIGLIETTI</t>
  </si>
  <si>
    <t>Biglietto giornaliero da 24 ore (BG)</t>
  </si>
  <si>
    <t>Carnet da 12 corse semplici (CS12)</t>
  </si>
  <si>
    <t>ABBONAMENTI ORDINARI IMPERSONALI</t>
  </si>
  <si>
    <t>Abbonamento settimanale impersonale (ASI)</t>
  </si>
  <si>
    <t>Abbonamento mensile impersonale (AMI)</t>
  </si>
  <si>
    <t>Abbonamento annuale impersonale (AAI)</t>
  </si>
  <si>
    <t>Abbonamento mensile studenti (AMS)</t>
  </si>
  <si>
    <t>Abbonamento annuale studenti (AAS)</t>
  </si>
  <si>
    <r>
      <t xml:space="preserve">ABBONAMENTI OVER </t>
    </r>
    <r>
      <rPr>
        <sz val="14"/>
        <color indexed="9"/>
        <rFont val="Berlin Sans FB"/>
        <family val="2"/>
      </rPr>
      <t>65</t>
    </r>
    <r>
      <rPr>
        <sz val="16"/>
        <color indexed="9"/>
        <rFont val="Berlin Sans FB"/>
        <family val="2"/>
      </rPr>
      <t xml:space="preserve"> </t>
    </r>
    <r>
      <rPr>
        <sz val="12"/>
        <color indexed="9"/>
        <rFont val="Berlin Sans FB"/>
        <family val="2"/>
      </rPr>
      <t xml:space="preserve"> </t>
    </r>
  </si>
  <si>
    <r>
      <t>Abbonamento mensile over</t>
    </r>
    <r>
      <rPr>
        <sz val="14"/>
        <color indexed="9"/>
        <rFont val="Berlin Sans FB"/>
        <family val="2"/>
      </rPr>
      <t xml:space="preserve"> 65</t>
    </r>
    <r>
      <rPr>
        <sz val="12"/>
        <color indexed="9"/>
        <rFont val="Berlin Sans FB"/>
        <family val="2"/>
      </rPr>
      <t xml:space="preserve"> (AMO</t>
    </r>
    <r>
      <rPr>
        <sz val="14"/>
        <color indexed="9"/>
        <rFont val="Berlin Sans FB"/>
        <family val="2"/>
      </rPr>
      <t>65</t>
    </r>
    <r>
      <rPr>
        <sz val="12"/>
        <color indexed="9"/>
        <rFont val="Berlin Sans FB"/>
        <family val="2"/>
      </rPr>
      <t>)</t>
    </r>
  </si>
  <si>
    <r>
      <t>Abbonamento annuale over 65 (AMO</t>
    </r>
    <r>
      <rPr>
        <sz val="14"/>
        <color indexed="9"/>
        <rFont val="Berlin Sans FB"/>
        <family val="2"/>
      </rPr>
      <t>65</t>
    </r>
    <r>
      <rPr>
        <sz val="12"/>
        <color indexed="9"/>
        <rFont val="Berlin Sans FB"/>
        <family val="2"/>
      </rPr>
      <t>)</t>
    </r>
  </si>
  <si>
    <t>Modello B2/E</t>
  </si>
  <si>
    <t>Modello B3/E</t>
  </si>
  <si>
    <t>Modello B4/E</t>
  </si>
  <si>
    <t>Modello B5/E</t>
  </si>
  <si>
    <t>Modello B6/E</t>
  </si>
  <si>
    <t>Modello B7/E</t>
  </si>
  <si>
    <t>Modello B9/E</t>
  </si>
  <si>
    <t>Modello B10/E</t>
  </si>
  <si>
    <t>Modello B8/E</t>
  </si>
  <si>
    <t>I dati sopra riportati verranno utilizzati per effettuare i riscontri inerenti il contratto di servizio, nel rispetto di quanto previsto dal Regolamento UE 2016/679 (GDPR).</t>
  </si>
  <si>
    <t>La mancata o ritardata presentazione dei dati richiesti ovvero la loro consegna incompleta comporta l'applicazione da parte della Regione delle penali previste dal Contratto di Servizio.</t>
  </si>
  <si>
    <t>Dati di esercizio Anno 2019</t>
  </si>
  <si>
    <t xml:space="preserve">DATI FREQUENTAZIONE AUTOLINEE EXTRAURBANE ANNO 2019 - Trasmissione modelli </t>
  </si>
  <si>
    <t>* Rendicontare il numero di abbonamenti studenti venduti complessivamente (senza distinzione tra sotto e sopra soglia ISEE o per il terzo figlio)</t>
  </si>
  <si>
    <t>ABBONAMENTI STUDENTI (*)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</si>
</sst>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[$€]* #,##0.00_);_([$€]* \(#,##0.00\);_([$€]* \-??_);_(@_)"/>
    <numFmt numFmtId="165" formatCode="_-* #,##0_-;\-* #,##0_-;_-* \-_-;_-@_-"/>
    <numFmt numFmtId="166" formatCode="_-&quot;L. &quot;* #,##0_-;&quot;-L. &quot;* #,##0_-;_-&quot;L. &quot;* \-_-;_-@_-"/>
    <numFmt numFmtId="167" formatCode="_-* #,##0.00_-;\-* #,##0.00_-;_-* \-??_-;_-@_-"/>
    <numFmt numFmtId="168" formatCode="#,##0.0"/>
    <numFmt numFmtId="169" formatCode="#,##0.0_);\(#,##0.0\)"/>
    <numFmt numFmtId="170" formatCode="#,##0&quot;   &quot;"/>
    <numFmt numFmtId="171" formatCode="#,##0.00&quot;   &quot;"/>
    <numFmt numFmtId="172" formatCode="&quot;- &quot;@"/>
    <numFmt numFmtId="173" formatCode="d\-mmm\-yy;@"/>
    <numFmt numFmtId="174" formatCode="0.0"/>
    <numFmt numFmtId="175" formatCode="#,##0\ ;\(#,##0\)"/>
    <numFmt numFmtId="176" formatCode="#,##0.0\ ;\(#,##0.0\)"/>
    <numFmt numFmtId="177" formatCode="#,##0.00\ ;\-#,##0.00\ ;&quot; -&quot;#\ ;@\ "/>
    <numFmt numFmtId="178" formatCode="#,##0\ ;\-#,##0\ ;&quot; -&quot;#\ ;@\ "/>
    <numFmt numFmtId="179" formatCode="d\ mmm\ yy"/>
    <numFmt numFmtId="180" formatCode="&quot;€&quot;\ #,##0.00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 New"/>
      <family val="2"/>
    </font>
    <font>
      <sz val="12"/>
      <name val="Helv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12"/>
      <color indexed="9"/>
      <name val="Berlin Sans FB"/>
      <family val="2"/>
    </font>
    <font>
      <sz val="14"/>
      <color indexed="9"/>
      <name val="Berlin Sans FB"/>
      <family val="2"/>
    </font>
    <font>
      <sz val="11"/>
      <name val="Berlin Sans FB"/>
      <family val="2"/>
    </font>
    <font>
      <sz val="12"/>
      <name val="Berlin Sans FB"/>
      <family val="2"/>
    </font>
    <font>
      <sz val="16"/>
      <color indexed="9"/>
      <name val="Berlin Sans FB"/>
      <family val="2"/>
    </font>
    <font>
      <sz val="14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23"/>
      <name val="Arial"/>
      <family val="2"/>
    </font>
    <font>
      <sz val="10"/>
      <color indexed="23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12"/>
      <color theme="0"/>
      <name val="Berlin Sans FB"/>
      <family val="2"/>
    </font>
    <font>
      <b/>
      <sz val="10"/>
      <color rgb="FFFF0000"/>
      <name val="Arial"/>
      <family val="2"/>
    </font>
    <font>
      <sz val="14"/>
      <color theme="0"/>
      <name val="Berlin Sans FB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2" applyNumberFormat="0" applyFill="0" applyAlignment="0" applyProtection="0"/>
    <xf numFmtId="0" fontId="49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164" fontId="0" fillId="0" borderId="0" applyFill="0" applyBorder="0" applyAlignment="0" applyProtection="0"/>
    <xf numFmtId="0" fontId="50" fillId="27" borderId="1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7" fontId="0" fillId="0" borderId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9" borderId="4" applyNumberFormat="0" applyFont="0" applyAlignment="0" applyProtection="0"/>
    <xf numFmtId="0" fontId="52" fillId="19" borderId="5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44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</cellStyleXfs>
  <cellXfs count="250">
    <xf numFmtId="0" fontId="0" fillId="0" borderId="0" xfId="0" applyAlignment="1">
      <alignment/>
    </xf>
    <xf numFmtId="0" fontId="6" fillId="32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3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2" borderId="0" xfId="0" applyFill="1" applyAlignment="1">
      <alignment wrapText="1"/>
    </xf>
    <xf numFmtId="0" fontId="6" fillId="32" borderId="0" xfId="0" applyFont="1" applyFill="1" applyAlignment="1">
      <alignment wrapText="1"/>
    </xf>
    <xf numFmtId="0" fontId="9" fillId="3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 horizontal="center"/>
      <protection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6" fillId="0" borderId="0" xfId="0" applyFont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175" fontId="6" fillId="0" borderId="0" xfId="0" applyNumberFormat="1" applyFont="1" applyAlignment="1" applyProtection="1">
      <alignment vertical="center"/>
      <protection/>
    </xf>
    <xf numFmtId="176" fontId="6" fillId="0" borderId="0" xfId="54" applyNumberFormat="1" applyFont="1" applyAlignment="1" applyProtection="1">
      <alignment vertical="center"/>
      <protection/>
    </xf>
    <xf numFmtId="0" fontId="6" fillId="0" borderId="0" xfId="54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vertical="center"/>
    </xf>
    <xf numFmtId="176" fontId="6" fillId="0" borderId="0" xfId="54" applyNumberFormat="1" applyFont="1" applyFill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172" fontId="8" fillId="2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54" applyNumberFormat="1" applyFont="1" applyBorder="1" applyAlignment="1" applyProtection="1">
      <alignment vertical="center"/>
      <protection/>
    </xf>
    <xf numFmtId="0" fontId="6" fillId="0" borderId="0" xfId="54" applyFont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176" fontId="6" fillId="0" borderId="0" xfId="54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172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2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2" borderId="0" xfId="0" applyFont="1" applyFill="1" applyBorder="1" applyAlignment="1" applyProtection="1">
      <alignment vertical="center" wrapText="1"/>
      <protection/>
    </xf>
    <xf numFmtId="0" fontId="13" fillId="32" borderId="0" xfId="0" applyFont="1" applyFill="1" applyBorder="1" applyAlignment="1" applyProtection="1">
      <alignment vertical="center"/>
      <protection/>
    </xf>
    <xf numFmtId="0" fontId="13" fillId="32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4" fillId="0" borderId="0" xfId="54" applyFont="1" applyFill="1" applyBorder="1" applyAlignment="1" applyProtection="1">
      <alignment vertical="center"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0" fontId="0" fillId="32" borderId="0" xfId="54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left" vertical="center"/>
      <protection/>
    </xf>
    <xf numFmtId="0" fontId="0" fillId="32" borderId="14" xfId="0" applyFont="1" applyFill="1" applyBorder="1" applyAlignment="1" applyProtection="1">
      <alignment vertical="center"/>
      <protection/>
    </xf>
    <xf numFmtId="0" fontId="8" fillId="32" borderId="14" xfId="0" applyFont="1" applyFill="1" applyBorder="1" applyAlignment="1" applyProtection="1">
      <alignment horizontal="center" vertical="center"/>
      <protection/>
    </xf>
    <xf numFmtId="4" fontId="0" fillId="32" borderId="14" xfId="49" applyNumberFormat="1" applyFont="1" applyFill="1" applyBorder="1" applyAlignment="1" applyProtection="1">
      <alignment horizontal="center" vertical="center"/>
      <protection/>
    </xf>
    <xf numFmtId="0" fontId="0" fillId="32" borderId="15" xfId="0" applyFont="1" applyFill="1" applyBorder="1" applyAlignment="1" applyProtection="1">
      <alignment vertical="center"/>
      <protection/>
    </xf>
    <xf numFmtId="0" fontId="0" fillId="32" borderId="14" xfId="0" applyFont="1" applyFill="1" applyBorder="1" applyAlignment="1" applyProtection="1">
      <alignment horizontal="center" vertical="center"/>
      <protection/>
    </xf>
    <xf numFmtId="176" fontId="0" fillId="32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71" fontId="0" fillId="32" borderId="0" xfId="54" applyNumberFormat="1" applyFont="1" applyFill="1" applyBorder="1" applyAlignment="1" applyProtection="1">
      <alignment vertical="center"/>
      <protection/>
    </xf>
    <xf numFmtId="0" fontId="0" fillId="32" borderId="0" xfId="0" applyFont="1" applyFill="1" applyAlignment="1" applyProtection="1">
      <alignment vertical="center"/>
      <protection/>
    </xf>
    <xf numFmtId="179" fontId="14" fillId="0" borderId="0" xfId="0" applyNumberFormat="1" applyFont="1" applyFill="1" applyBorder="1" applyAlignment="1" applyProtection="1">
      <alignment horizontal="center" vertical="center" wrapText="1"/>
      <protection/>
    </xf>
    <xf numFmtId="173" fontId="14" fillId="3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32" borderId="0" xfId="0" applyFont="1" applyFill="1" applyAlignment="1" applyProtection="1">
      <alignment vertical="center" wrapText="1"/>
      <protection/>
    </xf>
    <xf numFmtId="171" fontId="0" fillId="0" borderId="0" xfId="54" applyNumberFormat="1" applyFont="1" applyBorder="1" applyAlignment="1" applyProtection="1">
      <alignment vertical="center"/>
      <protection/>
    </xf>
    <xf numFmtId="0" fontId="0" fillId="0" borderId="0" xfId="54" applyFont="1" applyBorder="1" applyAlignment="1" applyProtection="1">
      <alignment vertical="center"/>
      <protection/>
    </xf>
    <xf numFmtId="175" fontId="0" fillId="0" borderId="0" xfId="0" applyNumberFormat="1" applyFont="1" applyBorder="1" applyAlignment="1" applyProtection="1">
      <alignment vertical="center"/>
      <protection/>
    </xf>
    <xf numFmtId="171" fontId="0" fillId="0" borderId="0" xfId="49" applyNumberFormat="1" applyFont="1" applyFill="1" applyBorder="1" applyAlignment="1" applyProtection="1">
      <alignment vertical="center"/>
      <protection/>
    </xf>
    <xf numFmtId="178" fontId="0" fillId="0" borderId="0" xfId="49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70" fontId="0" fillId="0" borderId="0" xfId="0" applyNumberFormat="1" applyFont="1" applyBorder="1" applyAlignment="1" applyProtection="1">
      <alignment vertical="center"/>
      <protection/>
    </xf>
    <xf numFmtId="170" fontId="0" fillId="0" borderId="0" xfId="0" applyNumberFormat="1" applyFont="1" applyAlignment="1" applyProtection="1">
      <alignment vertical="center"/>
      <protection/>
    </xf>
    <xf numFmtId="178" fontId="0" fillId="0" borderId="0" xfId="0" applyNumberFormat="1" applyFont="1" applyBorder="1" applyAlignment="1" applyProtection="1">
      <alignment vertical="center"/>
      <protection/>
    </xf>
    <xf numFmtId="4" fontId="0" fillId="0" borderId="0" xfId="49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14" fillId="32" borderId="0" xfId="54" applyFont="1" applyFill="1" applyBorder="1" applyAlignment="1" applyProtection="1">
      <alignment vertical="center"/>
      <protection/>
    </xf>
    <xf numFmtId="0" fontId="0" fillId="32" borderId="0" xfId="0" applyFill="1" applyAlignment="1">
      <alignment/>
    </xf>
    <xf numFmtId="0" fontId="14" fillId="32" borderId="0" xfId="54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14" fillId="32" borderId="0" xfId="0" applyFont="1" applyFill="1" applyBorder="1" applyAlignment="1" applyProtection="1">
      <alignment horizontal="center" vertical="center" wrapText="1"/>
      <protection/>
    </xf>
    <xf numFmtId="0" fontId="14" fillId="32" borderId="14" xfId="0" applyFont="1" applyFill="1" applyBorder="1" applyAlignment="1" applyProtection="1">
      <alignment vertical="center" wrapText="1"/>
      <protection/>
    </xf>
    <xf numFmtId="0" fontId="14" fillId="32" borderId="14" xfId="54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right" vertical="center"/>
      <protection/>
    </xf>
    <xf numFmtId="174" fontId="14" fillId="32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/>
    </xf>
    <xf numFmtId="178" fontId="0" fillId="33" borderId="14" xfId="49" applyNumberFormat="1" applyFont="1" applyFill="1" applyBorder="1" applyAlignment="1" applyProtection="1">
      <alignment horizontal="center" vertical="center" wrapText="1"/>
      <protection/>
    </xf>
    <xf numFmtId="177" fontId="0" fillId="33" borderId="14" xfId="49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/>
    </xf>
    <xf numFmtId="177" fontId="0" fillId="0" borderId="0" xfId="0" applyNumberFormat="1" applyFont="1" applyAlignment="1" applyProtection="1">
      <alignment vertical="center" wrapText="1"/>
      <protection/>
    </xf>
    <xf numFmtId="10" fontId="0" fillId="0" borderId="0" xfId="0" applyNumberFormat="1" applyFont="1" applyAlignment="1" applyProtection="1">
      <alignment vertical="center" wrapText="1"/>
      <protection/>
    </xf>
    <xf numFmtId="178" fontId="14" fillId="0" borderId="14" xfId="49" applyNumberFormat="1" applyFont="1" applyFill="1" applyBorder="1" applyAlignment="1" applyProtection="1">
      <alignment vertical="center" wrapText="1"/>
      <protection/>
    </xf>
    <xf numFmtId="177" fontId="14" fillId="0" borderId="14" xfId="49" applyFont="1" applyFill="1" applyBorder="1" applyAlignment="1" applyProtection="1">
      <alignment vertical="center" wrapText="1"/>
      <protection/>
    </xf>
    <xf numFmtId="179" fontId="14" fillId="32" borderId="0" xfId="0" applyNumberFormat="1" applyFont="1" applyFill="1" applyBorder="1" applyAlignment="1" applyProtection="1">
      <alignment horizontal="center" vertical="center" wrapText="1"/>
      <protection/>
    </xf>
    <xf numFmtId="179" fontId="0" fillId="32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49" fontId="14" fillId="0" borderId="0" xfId="0" applyNumberFormat="1" applyFont="1" applyFill="1" applyAlignment="1" applyProtection="1">
      <alignment vertical="center" wrapText="1"/>
      <protection/>
    </xf>
    <xf numFmtId="0" fontId="12" fillId="32" borderId="0" xfId="0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180" fontId="22" fillId="34" borderId="18" xfId="0" applyNumberFormat="1" applyFont="1" applyFill="1" applyBorder="1" applyAlignment="1">
      <alignment horizontal="right" vertical="center"/>
    </xf>
    <xf numFmtId="180" fontId="22" fillId="0" borderId="18" xfId="0" applyNumberFormat="1" applyFont="1" applyFill="1" applyBorder="1" applyAlignment="1">
      <alignment horizontal="right" vertical="center"/>
    </xf>
    <xf numFmtId="0" fontId="62" fillId="0" borderId="19" xfId="0" applyFont="1" applyBorder="1" applyAlignment="1" applyProtection="1">
      <alignment horizontal="center" vertical="center" wrapText="1"/>
      <protection/>
    </xf>
    <xf numFmtId="3" fontId="63" fillId="34" borderId="14" xfId="0" applyNumberFormat="1" applyFont="1" applyFill="1" applyBorder="1" applyAlignment="1" applyProtection="1">
      <alignment vertical="center" wrapText="1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169" fontId="0" fillId="34" borderId="14" xfId="0" applyNumberFormat="1" applyFont="1" applyFill="1" applyBorder="1" applyAlignment="1" applyProtection="1">
      <alignment vertical="center"/>
      <protection locked="0"/>
    </xf>
    <xf numFmtId="3" fontId="0" fillId="34" borderId="14" xfId="0" applyNumberFormat="1" applyFont="1" applyFill="1" applyBorder="1" applyAlignment="1" applyProtection="1">
      <alignment vertical="center" wrapText="1"/>
      <protection locked="0"/>
    </xf>
    <xf numFmtId="3" fontId="64" fillId="35" borderId="14" xfId="0" applyNumberFormat="1" applyFont="1" applyFill="1" applyBorder="1" applyAlignment="1" applyProtection="1">
      <alignment vertical="center"/>
      <protection/>
    </xf>
    <xf numFmtId="4" fontId="64" fillId="35" borderId="14" xfId="0" applyNumberFormat="1" applyFont="1" applyFill="1" applyBorder="1" applyAlignment="1" applyProtection="1">
      <alignment vertical="center"/>
      <protection/>
    </xf>
    <xf numFmtId="0" fontId="64" fillId="36" borderId="14" xfId="0" applyFont="1" applyFill="1" applyBorder="1" applyAlignment="1" applyProtection="1">
      <alignment vertical="center" wrapText="1"/>
      <protection/>
    </xf>
    <xf numFmtId="0" fontId="64" fillId="37" borderId="14" xfId="0" applyFont="1" applyFill="1" applyBorder="1" applyAlignment="1" applyProtection="1">
      <alignment vertical="center" wrapText="1"/>
      <protection/>
    </xf>
    <xf numFmtId="172" fontId="64" fillId="38" borderId="14" xfId="53" applyNumberFormat="1" applyFont="1" applyFill="1" applyBorder="1" applyAlignment="1" applyProtection="1">
      <alignment vertical="center" wrapText="1"/>
      <protection/>
    </xf>
    <xf numFmtId="3" fontId="64" fillId="37" borderId="14" xfId="0" applyNumberFormat="1" applyFont="1" applyFill="1" applyBorder="1" applyAlignment="1" applyProtection="1">
      <alignment vertical="center"/>
      <protection/>
    </xf>
    <xf numFmtId="4" fontId="64" fillId="37" borderId="14" xfId="0" applyNumberFormat="1" applyFont="1" applyFill="1" applyBorder="1" applyAlignment="1" applyProtection="1">
      <alignment vertical="center"/>
      <protection/>
    </xf>
    <xf numFmtId="3" fontId="64" fillId="39" borderId="14" xfId="49" applyNumberFormat="1" applyFont="1" applyFill="1" applyBorder="1" applyAlignment="1" applyProtection="1">
      <alignment vertical="center"/>
      <protection/>
    </xf>
    <xf numFmtId="4" fontId="64" fillId="39" borderId="14" xfId="49" applyNumberFormat="1" applyFont="1" applyFill="1" applyBorder="1" applyAlignment="1" applyProtection="1">
      <alignment vertical="center"/>
      <protection/>
    </xf>
    <xf numFmtId="0" fontId="64" fillId="40" borderId="14" xfId="0" applyFont="1" applyFill="1" applyBorder="1" applyAlignment="1" applyProtection="1">
      <alignment vertical="center" wrapText="1"/>
      <protection/>
    </xf>
    <xf numFmtId="172" fontId="64" fillId="41" borderId="14" xfId="53" applyNumberFormat="1" applyFont="1" applyFill="1" applyBorder="1" applyAlignment="1" applyProtection="1">
      <alignment vertical="center" wrapText="1"/>
      <protection/>
    </xf>
    <xf numFmtId="3" fontId="64" fillId="42" borderId="14" xfId="49" applyNumberFormat="1" applyFont="1" applyFill="1" applyBorder="1" applyAlignment="1" applyProtection="1">
      <alignment vertical="center"/>
      <protection/>
    </xf>
    <xf numFmtId="4" fontId="64" fillId="42" borderId="14" xfId="49" applyNumberFormat="1" applyFont="1" applyFill="1" applyBorder="1" applyAlignment="1" applyProtection="1">
      <alignment vertical="center"/>
      <protection/>
    </xf>
    <xf numFmtId="0" fontId="64" fillId="43" borderId="14" xfId="0" applyFont="1" applyFill="1" applyBorder="1" applyAlignment="1" applyProtection="1">
      <alignment vertical="center" wrapText="1"/>
      <protection/>
    </xf>
    <xf numFmtId="172" fontId="64" fillId="44" borderId="14" xfId="53" applyNumberFormat="1" applyFont="1" applyFill="1" applyBorder="1" applyAlignment="1" applyProtection="1">
      <alignment vertical="center" wrapText="1"/>
      <protection/>
    </xf>
    <xf numFmtId="0" fontId="5" fillId="32" borderId="0" xfId="0" applyFont="1" applyFill="1" applyBorder="1" applyAlignment="1">
      <alignment/>
    </xf>
    <xf numFmtId="3" fontId="24" fillId="45" borderId="14" xfId="53" applyNumberFormat="1" applyFont="1" applyFill="1" applyBorder="1" applyAlignment="1" applyProtection="1">
      <alignment vertical="center" wrapText="1"/>
      <protection/>
    </xf>
    <xf numFmtId="3" fontId="24" fillId="45" borderId="14" xfId="49" applyNumberFormat="1" applyFont="1" applyFill="1" applyBorder="1" applyAlignment="1" applyProtection="1">
      <alignment vertical="center"/>
      <protection/>
    </xf>
    <xf numFmtId="4" fontId="24" fillId="45" borderId="14" xfId="49" applyNumberFormat="1" applyFont="1" applyFill="1" applyBorder="1" applyAlignment="1" applyProtection="1">
      <alignment vertical="center"/>
      <protection/>
    </xf>
    <xf numFmtId="168" fontId="8" fillId="34" borderId="14" xfId="49" applyNumberFormat="1" applyFont="1" applyFill="1" applyBorder="1" applyAlignment="1" applyProtection="1">
      <alignment horizontal="center" vertical="center"/>
      <protection locked="0"/>
    </xf>
    <xf numFmtId="3" fontId="22" fillId="38" borderId="14" xfId="49" applyNumberFormat="1" applyFont="1" applyFill="1" applyBorder="1" applyAlignment="1" applyProtection="1">
      <alignment vertical="center"/>
      <protection/>
    </xf>
    <xf numFmtId="4" fontId="22" fillId="38" borderId="14" xfId="49" applyNumberFormat="1" applyFont="1" applyFill="1" applyBorder="1" applyAlignment="1" applyProtection="1">
      <alignment vertical="center"/>
      <protection/>
    </xf>
    <xf numFmtId="172" fontId="64" fillId="46" borderId="14" xfId="53" applyNumberFormat="1" applyFont="1" applyFill="1" applyBorder="1" applyAlignment="1" applyProtection="1">
      <alignment vertical="center" wrapText="1"/>
      <protection/>
    </xf>
    <xf numFmtId="3" fontId="22" fillId="46" borderId="14" xfId="49" applyNumberFormat="1" applyFont="1" applyFill="1" applyBorder="1" applyAlignment="1" applyProtection="1">
      <alignment vertical="center"/>
      <protection/>
    </xf>
    <xf numFmtId="4" fontId="22" fillId="46" borderId="14" xfId="49" applyNumberFormat="1" applyFont="1" applyFill="1" applyBorder="1" applyAlignment="1" applyProtection="1">
      <alignment vertical="center"/>
      <protection/>
    </xf>
    <xf numFmtId="3" fontId="22" fillId="41" borderId="14" xfId="49" applyNumberFormat="1" applyFont="1" applyFill="1" applyBorder="1" applyAlignment="1" applyProtection="1">
      <alignment vertical="center"/>
      <protection/>
    </xf>
    <xf numFmtId="4" fontId="22" fillId="41" borderId="14" xfId="49" applyNumberFormat="1" applyFont="1" applyFill="1" applyBorder="1" applyAlignment="1" applyProtection="1">
      <alignment vertical="center"/>
      <protection/>
    </xf>
    <xf numFmtId="3" fontId="22" fillId="44" borderId="14" xfId="49" applyNumberFormat="1" applyFont="1" applyFill="1" applyBorder="1" applyAlignment="1" applyProtection="1">
      <alignment vertical="center"/>
      <protection/>
    </xf>
    <xf numFmtId="4" fontId="22" fillId="44" borderId="14" xfId="49" applyNumberFormat="1" applyFont="1" applyFill="1" applyBorder="1" applyAlignment="1" applyProtection="1">
      <alignment vertical="center"/>
      <protection/>
    </xf>
    <xf numFmtId="0" fontId="65" fillId="0" borderId="0" xfId="0" applyFont="1" applyAlignment="1" applyProtection="1">
      <alignment vertical="center" wrapText="1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2" borderId="20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vertical="center"/>
      <protection locked="0"/>
    </xf>
    <xf numFmtId="0" fontId="6" fillId="2" borderId="22" xfId="0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center"/>
      <protection locked="0"/>
    </xf>
    <xf numFmtId="0" fontId="6" fillId="2" borderId="25" xfId="0" applyFont="1" applyFill="1" applyBorder="1" applyAlignment="1" applyProtection="1">
      <alignment vertical="center"/>
      <protection locked="0"/>
    </xf>
    <xf numFmtId="0" fontId="10" fillId="2" borderId="13" xfId="0" applyFont="1" applyFill="1" applyBorder="1" applyAlignment="1" applyProtection="1">
      <alignment/>
      <protection locked="0"/>
    </xf>
    <xf numFmtId="0" fontId="10" fillId="2" borderId="10" xfId="0" applyFont="1" applyFill="1" applyBorder="1" applyAlignment="1" applyProtection="1">
      <alignment/>
      <protection locked="0"/>
    </xf>
    <xf numFmtId="0" fontId="10" fillId="2" borderId="11" xfId="0" applyFont="1" applyFill="1" applyBorder="1" applyAlignment="1" applyProtection="1">
      <alignment/>
      <protection locked="0"/>
    </xf>
    <xf numFmtId="0" fontId="8" fillId="0" borderId="24" xfId="0" applyFont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 shrinkToFit="1"/>
      <protection locked="0"/>
    </xf>
    <xf numFmtId="0" fontId="6" fillId="32" borderId="0" xfId="0" applyFont="1" applyFill="1" applyBorder="1" applyAlignment="1" applyProtection="1">
      <alignment horizontal="center"/>
      <protection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6" fillId="0" borderId="20" xfId="54" applyFont="1" applyBorder="1" applyAlignment="1" applyProtection="1">
      <alignment horizontal="center" vertical="center"/>
      <protection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176" fontId="6" fillId="2" borderId="13" xfId="54" applyNumberFormat="1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0" fontId="12" fillId="32" borderId="0" xfId="0" applyFont="1" applyFill="1" applyBorder="1" applyAlignment="1" applyProtection="1">
      <alignment horizontal="center" vertical="center" wrapText="1"/>
      <protection/>
    </xf>
    <xf numFmtId="0" fontId="14" fillId="32" borderId="26" xfId="54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 vertical="center"/>
      <protection/>
    </xf>
    <xf numFmtId="0" fontId="64" fillId="47" borderId="19" xfId="0" applyFont="1" applyFill="1" applyBorder="1" applyAlignment="1" applyProtection="1">
      <alignment horizontal="center" vertical="center" wrapText="1"/>
      <protection/>
    </xf>
    <xf numFmtId="0" fontId="64" fillId="38" borderId="27" xfId="0" applyFont="1" applyFill="1" applyBorder="1" applyAlignment="1" applyProtection="1">
      <alignment horizontal="center"/>
      <protection/>
    </xf>
    <xf numFmtId="0" fontId="64" fillId="37" borderId="14" xfId="52" applyFont="1" applyFill="1" applyBorder="1" applyAlignment="1" applyProtection="1">
      <alignment horizontal="center" vertical="center" wrapText="1"/>
      <protection/>
    </xf>
    <xf numFmtId="0" fontId="64" fillId="26" borderId="14" xfId="0" applyFont="1" applyFill="1" applyBorder="1" applyAlignment="1" applyProtection="1">
      <alignment horizontal="center" vertical="center" wrapText="1"/>
      <protection/>
    </xf>
    <xf numFmtId="0" fontId="14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left" vertical="top" wrapText="1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0" fillId="32" borderId="0" xfId="54" applyFont="1" applyFill="1" applyBorder="1" applyAlignment="1" applyProtection="1">
      <alignment vertical="center"/>
      <protection locked="0"/>
    </xf>
    <xf numFmtId="0" fontId="0" fillId="32" borderId="0" xfId="0" applyFont="1" applyFill="1" applyBorder="1" applyAlignment="1" applyProtection="1">
      <alignment vertical="center"/>
      <protection locked="0"/>
    </xf>
    <xf numFmtId="0" fontId="0" fillId="32" borderId="30" xfId="0" applyFont="1" applyFill="1" applyBorder="1" applyAlignment="1" applyProtection="1">
      <alignment vertical="center"/>
      <protection locked="0"/>
    </xf>
    <xf numFmtId="0" fontId="14" fillId="0" borderId="14" xfId="0" applyFont="1" applyBorder="1" applyAlignment="1" applyProtection="1">
      <alignment horizontal="center" vertical="center"/>
      <protection/>
    </xf>
    <xf numFmtId="0" fontId="64" fillId="40" borderId="14" xfId="52" applyFont="1" applyFill="1" applyBorder="1" applyAlignment="1" applyProtection="1">
      <alignment horizontal="center" vertical="center" wrapText="1"/>
      <protection/>
    </xf>
    <xf numFmtId="0" fontId="64" fillId="41" borderId="14" xfId="0" applyFont="1" applyFill="1" applyBorder="1" applyAlignment="1" applyProtection="1">
      <alignment horizontal="center" vertical="center" wrapText="1"/>
      <protection/>
    </xf>
    <xf numFmtId="0" fontId="64" fillId="43" borderId="14" xfId="52" applyFont="1" applyFill="1" applyBorder="1" applyAlignment="1" applyProtection="1">
      <alignment horizontal="center" vertical="center" wrapText="1"/>
      <protection/>
    </xf>
    <xf numFmtId="0" fontId="64" fillId="44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3" fillId="32" borderId="0" xfId="0" applyFont="1" applyFill="1" applyBorder="1" applyAlignment="1" applyProtection="1">
      <alignment horizontal="left" vertical="center"/>
      <protection/>
    </xf>
    <xf numFmtId="0" fontId="14" fillId="32" borderId="0" xfId="0" applyFont="1" applyFill="1" applyAlignment="1" applyProtection="1">
      <alignment horizontal="left" vertical="center" wrapText="1"/>
      <protection/>
    </xf>
    <xf numFmtId="0" fontId="8" fillId="32" borderId="19" xfId="0" applyFont="1" applyFill="1" applyBorder="1" applyAlignment="1" applyProtection="1">
      <alignment horizontal="center" vertical="center" wrapText="1"/>
      <protection/>
    </xf>
    <xf numFmtId="0" fontId="8" fillId="32" borderId="31" xfId="0" applyFont="1" applyFill="1" applyBorder="1" applyAlignment="1" applyProtection="1">
      <alignment horizontal="center" vertical="center" wrapText="1"/>
      <protection/>
    </xf>
    <xf numFmtId="0" fontId="8" fillId="32" borderId="27" xfId="0" applyFont="1" applyFill="1" applyBorder="1" applyAlignment="1" applyProtection="1">
      <alignment horizontal="center" vertical="center" wrapText="1"/>
      <protection/>
    </xf>
    <xf numFmtId="0" fontId="14" fillId="32" borderId="14" xfId="0" applyFont="1" applyFill="1" applyBorder="1" applyAlignment="1" applyProtection="1">
      <alignment vertical="center" wrapText="1"/>
      <protection/>
    </xf>
    <xf numFmtId="0" fontId="14" fillId="32" borderId="29" xfId="0" applyFont="1" applyFill="1" applyBorder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66" fillId="38" borderId="32" xfId="0" applyNumberFormat="1" applyFont="1" applyFill="1" applyBorder="1" applyAlignment="1">
      <alignment horizontal="center" vertical="center" wrapText="1"/>
    </xf>
    <xf numFmtId="0" fontId="66" fillId="38" borderId="0" xfId="0" applyNumberFormat="1" applyFont="1" applyFill="1" applyBorder="1" applyAlignment="1">
      <alignment horizontal="center" vertical="center" wrapText="1"/>
    </xf>
    <xf numFmtId="0" fontId="66" fillId="38" borderId="33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180" fontId="21" fillId="34" borderId="35" xfId="0" applyNumberFormat="1" applyFont="1" applyFill="1" applyBorder="1" applyAlignment="1">
      <alignment horizontal="center" vertical="center"/>
    </xf>
    <xf numFmtId="180" fontId="21" fillId="34" borderId="36" xfId="0" applyNumberFormat="1" applyFont="1" applyFill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66" fillId="26" borderId="32" xfId="0" applyNumberFormat="1" applyFont="1" applyFill="1" applyBorder="1" applyAlignment="1">
      <alignment horizontal="center" vertical="center" wrapText="1"/>
    </xf>
    <xf numFmtId="0" fontId="66" fillId="26" borderId="0" xfId="0" applyNumberFormat="1" applyFont="1" applyFill="1" applyBorder="1" applyAlignment="1">
      <alignment horizontal="center" vertical="center" wrapText="1"/>
    </xf>
    <xf numFmtId="0" fontId="66" fillId="26" borderId="33" xfId="0" applyNumberFormat="1" applyFont="1" applyFill="1" applyBorder="1" applyAlignment="1">
      <alignment horizontal="center" vertical="center" wrapText="1"/>
    </xf>
    <xf numFmtId="0" fontId="66" fillId="41" borderId="32" xfId="0" applyNumberFormat="1" applyFont="1" applyFill="1" applyBorder="1" applyAlignment="1">
      <alignment horizontal="center" vertical="center" wrapText="1"/>
    </xf>
    <xf numFmtId="0" fontId="66" fillId="41" borderId="0" xfId="0" applyNumberFormat="1" applyFont="1" applyFill="1" applyBorder="1" applyAlignment="1">
      <alignment horizontal="center" vertical="center" wrapText="1"/>
    </xf>
    <xf numFmtId="0" fontId="66" fillId="41" borderId="33" xfId="0" applyNumberFormat="1" applyFont="1" applyFill="1" applyBorder="1" applyAlignment="1">
      <alignment horizontal="center" vertical="center" wrapText="1"/>
    </xf>
    <xf numFmtId="0" fontId="66" fillId="44" borderId="32" xfId="0" applyNumberFormat="1" applyFont="1" applyFill="1" applyBorder="1" applyAlignment="1">
      <alignment horizontal="center" vertical="center" wrapText="1"/>
    </xf>
    <xf numFmtId="0" fontId="66" fillId="44" borderId="0" xfId="0" applyNumberFormat="1" applyFont="1" applyFill="1" applyBorder="1" applyAlignment="1">
      <alignment horizontal="center" vertical="center" wrapText="1"/>
    </xf>
    <xf numFmtId="0" fontId="66" fillId="44" borderId="33" xfId="0" applyNumberFormat="1" applyFont="1" applyFill="1" applyBorder="1" applyAlignment="1">
      <alignment horizontal="center" vertical="center" wrapText="1"/>
    </xf>
    <xf numFmtId="0" fontId="44" fillId="0" borderId="0" xfId="0" applyFont="1" applyAlignment="1" applyProtection="1">
      <alignment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lendario" xfId="47"/>
    <cellStyle name="Comma [0]" xfId="48"/>
    <cellStyle name="Migliaia_Modelli rilevazione dati autololinee extraurbane" xfId="49"/>
    <cellStyle name="Neutrale" xfId="50"/>
    <cellStyle name="Normale 2" xfId="51"/>
    <cellStyle name="Normale_BIGLIETTAZIONE ANNO 2003A" xfId="52"/>
    <cellStyle name="Normale_Copia di DATI DI TRAFFICO 2003" xfId="53"/>
    <cellStyle name="Normale_Foglio1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alendario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171450</xdr:rowOff>
    </xdr:from>
    <xdr:to>
      <xdr:col>6</xdr:col>
      <xdr:colOff>342900</xdr:colOff>
      <xdr:row>0</xdr:row>
      <xdr:rowOff>1409700</xdr:rowOff>
    </xdr:to>
    <xdr:pic>
      <xdr:nvPicPr>
        <xdr:cNvPr id="1" name="Immagine 3" descr="stampa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71450"/>
          <a:ext cx="2286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190500</xdr:rowOff>
    </xdr:from>
    <xdr:to>
      <xdr:col>2</xdr:col>
      <xdr:colOff>2038350</xdr:colOff>
      <xdr:row>1</xdr:row>
      <xdr:rowOff>123825</xdr:rowOff>
    </xdr:to>
    <xdr:pic>
      <xdr:nvPicPr>
        <xdr:cNvPr id="1" name="Immagine 1" descr="stampa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0"/>
          <a:ext cx="1962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190500</xdr:rowOff>
    </xdr:from>
    <xdr:to>
      <xdr:col>2</xdr:col>
      <xdr:colOff>2038350</xdr:colOff>
      <xdr:row>1</xdr:row>
      <xdr:rowOff>123825</xdr:rowOff>
    </xdr:to>
    <xdr:pic>
      <xdr:nvPicPr>
        <xdr:cNvPr id="1" name="Immagine 1" descr="stampa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0"/>
          <a:ext cx="1962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190500</xdr:rowOff>
    </xdr:from>
    <xdr:to>
      <xdr:col>2</xdr:col>
      <xdr:colOff>2038350</xdr:colOff>
      <xdr:row>1</xdr:row>
      <xdr:rowOff>123825</xdr:rowOff>
    </xdr:to>
    <xdr:pic>
      <xdr:nvPicPr>
        <xdr:cNvPr id="1" name="Immagine 1" descr="stampa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0"/>
          <a:ext cx="1962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200025</xdr:rowOff>
    </xdr:from>
    <xdr:to>
      <xdr:col>1</xdr:col>
      <xdr:colOff>3419475</xdr:colOff>
      <xdr:row>1</xdr:row>
      <xdr:rowOff>133350</xdr:rowOff>
    </xdr:to>
    <xdr:pic>
      <xdr:nvPicPr>
        <xdr:cNvPr id="1" name="Immagine 3" descr="stampa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200025"/>
          <a:ext cx="1962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190500</xdr:rowOff>
    </xdr:from>
    <xdr:to>
      <xdr:col>2</xdr:col>
      <xdr:colOff>2038350</xdr:colOff>
      <xdr:row>1</xdr:row>
      <xdr:rowOff>123825</xdr:rowOff>
    </xdr:to>
    <xdr:pic>
      <xdr:nvPicPr>
        <xdr:cNvPr id="1" name="Immagine 3" descr="stampa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0"/>
          <a:ext cx="1962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190500</xdr:rowOff>
    </xdr:from>
    <xdr:to>
      <xdr:col>2</xdr:col>
      <xdr:colOff>2038350</xdr:colOff>
      <xdr:row>1</xdr:row>
      <xdr:rowOff>123825</xdr:rowOff>
    </xdr:to>
    <xdr:pic>
      <xdr:nvPicPr>
        <xdr:cNvPr id="1" name="Immagine 1" descr="stampa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0"/>
          <a:ext cx="1962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190500</xdr:rowOff>
    </xdr:from>
    <xdr:to>
      <xdr:col>2</xdr:col>
      <xdr:colOff>2038350</xdr:colOff>
      <xdr:row>1</xdr:row>
      <xdr:rowOff>123825</xdr:rowOff>
    </xdr:to>
    <xdr:pic>
      <xdr:nvPicPr>
        <xdr:cNvPr id="1" name="Immagine 1" descr="stampa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0"/>
          <a:ext cx="1962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190500</xdr:rowOff>
    </xdr:from>
    <xdr:to>
      <xdr:col>2</xdr:col>
      <xdr:colOff>2038350</xdr:colOff>
      <xdr:row>1</xdr:row>
      <xdr:rowOff>123825</xdr:rowOff>
    </xdr:to>
    <xdr:pic>
      <xdr:nvPicPr>
        <xdr:cNvPr id="1" name="Immagine 1" descr="stampa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0"/>
          <a:ext cx="1962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190500</xdr:rowOff>
    </xdr:from>
    <xdr:to>
      <xdr:col>2</xdr:col>
      <xdr:colOff>2038350</xdr:colOff>
      <xdr:row>1</xdr:row>
      <xdr:rowOff>123825</xdr:rowOff>
    </xdr:to>
    <xdr:pic>
      <xdr:nvPicPr>
        <xdr:cNvPr id="1" name="Immagine 1" descr="stampa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0"/>
          <a:ext cx="1962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190500</xdr:rowOff>
    </xdr:from>
    <xdr:to>
      <xdr:col>2</xdr:col>
      <xdr:colOff>2038350</xdr:colOff>
      <xdr:row>1</xdr:row>
      <xdr:rowOff>123825</xdr:rowOff>
    </xdr:to>
    <xdr:pic>
      <xdr:nvPicPr>
        <xdr:cNvPr id="1" name="Immagine 1" descr="stampa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0"/>
          <a:ext cx="1962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190500</xdr:rowOff>
    </xdr:from>
    <xdr:to>
      <xdr:col>2</xdr:col>
      <xdr:colOff>2038350</xdr:colOff>
      <xdr:row>1</xdr:row>
      <xdr:rowOff>123825</xdr:rowOff>
    </xdr:to>
    <xdr:pic>
      <xdr:nvPicPr>
        <xdr:cNvPr id="1" name="Immagine 1" descr="stampa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0"/>
          <a:ext cx="1962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Documenti\Autoservizi\CONCESS\M%2087-4%20A%20ag%20Mr1\All%20Mr%201+el%20AUTOB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giovannisanna\Desktop\SANNA\OSSERVATORIO\Analisi%20bilanci%20concessionari\Analisi%20conto%20econom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SANNA\SERVIZIO%20II\DATI%20ESERCIZIO%202002\Conto%20economico\CONTO%20ECONOMICO%20ANNO%202002%20-%20schema%20con%20formule%20codice%20d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ione.sardegna.it/Documents%20and%20Settings\giovannisanna\Impostazioni%20locali\Temp\Directory%20temporanea%201%20per%20DATI%20DI%20TRAFFICO%202003.zip\frequentazione%20anno%202003%20nu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bus circolan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 D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. alfabetico per azienda"/>
      <sheetName val="riepil. media ricavi a km "/>
      <sheetName val="riepil. percorr media a km"/>
      <sheetName val="linee stag - riep freq med decr"/>
      <sheetName val="riepil. frequent media decresc."/>
      <sheetName val="riepilogo con ordinamento"/>
      <sheetName val="riepilogo in correzione"/>
      <sheetName val="Foglio2"/>
      <sheetName val="riepilogo"/>
      <sheetName val="frequenze"/>
      <sheetName val="fascia 330-350"/>
      <sheetName val="fascia 310-330"/>
      <sheetName val="fascia 290-310"/>
      <sheetName val="fascia 270-290"/>
      <sheetName val="fascia 250-270"/>
      <sheetName val="fascia 230-250"/>
      <sheetName val="fascia 210-230"/>
      <sheetName val="fascia 190-210"/>
      <sheetName val="fascia 170-190"/>
      <sheetName val="fascia 150-170"/>
      <sheetName val="fascia 130-150"/>
      <sheetName val="fascia 120-130"/>
      <sheetName val="fascia 110-120"/>
      <sheetName val="fascia 100-110"/>
      <sheetName val="fascia 90-100"/>
      <sheetName val="fascia 80-90"/>
      <sheetName val="fascia70-80"/>
      <sheetName val="fascia 65-70"/>
      <sheetName val="fascia60-65"/>
      <sheetName val="fascia55-60"/>
      <sheetName val="fascia 50-55"/>
      <sheetName val="fascia 45-50"/>
      <sheetName val="fascia 40-45"/>
      <sheetName val="fascia 35-40"/>
      <sheetName val="fascia 30-35"/>
      <sheetName val="fascia 25-30"/>
      <sheetName val="fascia 20-25"/>
      <sheetName val="fascia 15-20"/>
      <sheetName val="fascia 10-15"/>
      <sheetName val="fascia 0-10"/>
      <sheetName val="CTM CA"/>
      <sheetName val="TOTALE"/>
      <sheetName val="URBANE"/>
      <sheetName val="dati"/>
      <sheetName val="A"/>
      <sheetName val="B"/>
      <sheetName val="C"/>
      <sheetName val="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Z45"/>
  <sheetViews>
    <sheetView showGridLines="0" view="pageBreakPreview" zoomScale="70" zoomScaleNormal="70" zoomScaleSheetLayoutView="70" zoomScalePageLayoutView="0" workbookViewId="0" topLeftCell="A1">
      <selection activeCell="J6" sqref="J6"/>
    </sheetView>
  </sheetViews>
  <sheetFormatPr defaultColWidth="8.7109375" defaultRowHeight="12.75"/>
  <cols>
    <col min="1" max="1" width="19.140625" style="48" customWidth="1"/>
    <col min="2" max="2" width="17.57421875" style="48" customWidth="1"/>
    <col min="3" max="3" width="11.140625" style="48" customWidth="1"/>
    <col min="4" max="4" width="19.7109375" style="48" customWidth="1"/>
    <col min="5" max="5" width="11.7109375" style="48" customWidth="1"/>
    <col min="6" max="6" width="8.7109375" style="4" customWidth="1"/>
    <col min="7" max="7" width="15.421875" style="48" customWidth="1"/>
    <col min="8" max="8" width="9.8515625" style="48" customWidth="1"/>
    <col min="9" max="9" width="7.00390625" style="48" customWidth="1"/>
    <col min="10" max="10" width="6.421875" style="48" customWidth="1"/>
    <col min="11" max="11" width="3.140625" style="48" customWidth="1"/>
    <col min="12" max="12" width="15.140625" style="48" customWidth="1"/>
    <col min="13" max="13" width="6.00390625" style="48" customWidth="1"/>
    <col min="14" max="14" width="13.28125" style="48" customWidth="1"/>
    <col min="15" max="16384" width="8.7109375" style="4" customWidth="1"/>
  </cols>
  <sheetData>
    <row r="1" spans="1:19" ht="115.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2"/>
      <c r="O1" s="3"/>
      <c r="P1" s="3"/>
      <c r="Q1" s="3"/>
      <c r="R1" s="3"/>
      <c r="S1"/>
    </row>
    <row r="2" spans="1:13" s="53" customFormat="1" ht="12.75">
      <c r="A2" s="171" t="s">
        <v>81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s="53" customFormat="1" ht="12.75">
      <c r="A3" s="172" t="s">
        <v>82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6" s="53" customFormat="1" ht="12.75">
      <c r="A4" s="118"/>
      <c r="C4" s="118"/>
      <c r="D4" s="118"/>
      <c r="E4" s="118"/>
      <c r="F4" s="118"/>
    </row>
    <row r="5" spans="1:6" s="53" customFormat="1" ht="12.75">
      <c r="A5" s="118"/>
      <c r="C5" s="118"/>
      <c r="D5" s="118"/>
      <c r="E5" s="118"/>
      <c r="F5" s="118"/>
    </row>
    <row r="6" spans="1:18" s="11" customFormat="1" ht="37.5" customHeight="1">
      <c r="A6" s="174" t="s">
        <v>0</v>
      </c>
      <c r="B6" s="17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  <c r="P6" s="10"/>
      <c r="Q6" s="10"/>
      <c r="R6" s="10"/>
    </row>
    <row r="7" spans="1:18" s="11" customFormat="1" ht="37.5" customHeight="1">
      <c r="A7" s="173" t="s">
        <v>110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8"/>
      <c r="O7" s="9"/>
      <c r="P7" s="10"/>
      <c r="Q7" s="10"/>
      <c r="R7" s="10"/>
    </row>
    <row r="8" spans="1:18" ht="20.25" customHeight="1">
      <c r="A8" s="12"/>
      <c r="B8" s="12"/>
      <c r="C8" s="12"/>
      <c r="D8" s="13"/>
      <c r="E8" s="14"/>
      <c r="F8" s="14"/>
      <c r="G8" s="14"/>
      <c r="H8" s="1"/>
      <c r="I8" s="1"/>
      <c r="J8" s="1"/>
      <c r="K8" s="1"/>
      <c r="L8" s="1"/>
      <c r="M8" s="1"/>
      <c r="N8" s="2"/>
      <c r="O8" s="5"/>
      <c r="P8" s="6"/>
      <c r="Q8" s="6"/>
      <c r="R8" s="6"/>
    </row>
    <row r="9" spans="1:18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5"/>
      <c r="P9" s="6"/>
      <c r="Q9" s="6"/>
      <c r="R9" s="6"/>
    </row>
    <row r="10" spans="1:26" ht="30" customHeight="1" thickBot="1">
      <c r="A10" s="175" t="s">
        <v>1</v>
      </c>
      <c r="B10" s="158"/>
      <c r="C10" s="176"/>
      <c r="D10" s="167"/>
      <c r="E10" s="168"/>
      <c r="F10" s="168"/>
      <c r="G10" s="168"/>
      <c r="H10" s="168"/>
      <c r="I10" s="168"/>
      <c r="J10" s="168"/>
      <c r="K10" s="168"/>
      <c r="L10" s="168"/>
      <c r="M10" s="169"/>
      <c r="N10" s="15"/>
      <c r="O10" s="5"/>
      <c r="P10" s="6"/>
      <c r="Q10" s="6"/>
      <c r="R10" s="6"/>
      <c r="Z10" s="16"/>
    </row>
    <row r="11" spans="1:18" ht="30" customHeight="1" thickBot="1">
      <c r="A11" s="158" t="s">
        <v>2</v>
      </c>
      <c r="B11" s="159"/>
      <c r="C11" s="160"/>
      <c r="D11" s="167"/>
      <c r="E11" s="168"/>
      <c r="F11" s="168"/>
      <c r="G11" s="168"/>
      <c r="H11" s="168"/>
      <c r="I11" s="168"/>
      <c r="J11" s="168"/>
      <c r="K11" s="168"/>
      <c r="L11" s="168"/>
      <c r="M11" s="169"/>
      <c r="N11" s="15"/>
      <c r="O11" s="5"/>
      <c r="P11" s="6"/>
      <c r="Q11" s="6"/>
      <c r="R11" s="6"/>
    </row>
    <row r="12" spans="1:18" ht="27.75" customHeight="1" thickBot="1">
      <c r="A12" s="158" t="s">
        <v>3</v>
      </c>
      <c r="B12" s="159"/>
      <c r="C12" s="160"/>
      <c r="D12" s="167"/>
      <c r="E12" s="168"/>
      <c r="F12" s="168"/>
      <c r="G12" s="168"/>
      <c r="H12" s="168"/>
      <c r="I12" s="168"/>
      <c r="J12" s="168"/>
      <c r="K12" s="168"/>
      <c r="L12" s="168"/>
      <c r="M12" s="169"/>
      <c r="N12" s="15"/>
      <c r="O12" s="5"/>
      <c r="P12" s="6"/>
      <c r="Q12" s="6"/>
      <c r="R12" s="6"/>
    </row>
    <row r="13" spans="1:21" ht="31.5" customHeight="1" thickBot="1">
      <c r="A13" s="17" t="s">
        <v>4</v>
      </c>
      <c r="B13" s="5"/>
      <c r="C13" s="5"/>
      <c r="D13" s="167"/>
      <c r="E13" s="168"/>
      <c r="F13" s="168"/>
      <c r="G13" s="168"/>
      <c r="H13" s="168"/>
      <c r="I13" s="168"/>
      <c r="J13" s="168"/>
      <c r="K13" s="168"/>
      <c r="L13" s="168"/>
      <c r="M13" s="169"/>
      <c r="N13" s="2"/>
      <c r="O13" s="2"/>
      <c r="P13" s="18"/>
      <c r="Q13" s="18"/>
      <c r="R13" s="18"/>
      <c r="S13" s="18"/>
      <c r="T13" s="18"/>
      <c r="U13" s="18"/>
    </row>
    <row r="14" spans="1:21" ht="28.5" customHeight="1" thickBot="1">
      <c r="A14" s="177" t="s">
        <v>5</v>
      </c>
      <c r="B14" s="159"/>
      <c r="C14" s="160"/>
      <c r="D14" s="167"/>
      <c r="E14" s="168"/>
      <c r="F14" s="168"/>
      <c r="G14" s="168"/>
      <c r="H14" s="168"/>
      <c r="I14" s="168"/>
      <c r="J14" s="168"/>
      <c r="K14" s="168"/>
      <c r="L14" s="168"/>
      <c r="M14" s="169"/>
      <c r="N14" s="2"/>
      <c r="O14" s="2"/>
      <c r="P14" s="18"/>
      <c r="Q14" s="18"/>
      <c r="R14" s="18"/>
      <c r="S14" s="18"/>
      <c r="T14" s="18"/>
      <c r="U14" s="18"/>
    </row>
    <row r="15" spans="1:21" ht="29.25" customHeight="1" thickBot="1">
      <c r="A15" s="177" t="s">
        <v>6</v>
      </c>
      <c r="B15" s="159"/>
      <c r="C15" s="160"/>
      <c r="D15" s="167"/>
      <c r="E15" s="168"/>
      <c r="F15" s="168"/>
      <c r="G15" s="168"/>
      <c r="H15" s="168"/>
      <c r="I15" s="168"/>
      <c r="J15" s="168"/>
      <c r="K15" s="168"/>
      <c r="L15" s="168"/>
      <c r="M15" s="169"/>
      <c r="N15" s="2"/>
      <c r="O15" s="2"/>
      <c r="P15" s="18"/>
      <c r="Q15" s="18"/>
      <c r="R15" s="18"/>
      <c r="S15" s="18"/>
      <c r="T15" s="18"/>
      <c r="U15" s="18"/>
    </row>
    <row r="16" spans="1:13" s="2" customFormat="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"/>
    </row>
    <row r="17" spans="1:13" s="2" customFormat="1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"/>
    </row>
    <row r="18" spans="1:13" s="2" customFormat="1" ht="15">
      <c r="A18" s="186" t="s">
        <v>7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8"/>
      <c r="M18" s="188"/>
    </row>
    <row r="19" spans="1:13" s="2" customFormat="1" ht="12" customHeight="1" thickBo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22"/>
    </row>
    <row r="20" spans="1:13" s="27" customFormat="1" ht="30" customHeight="1" thickBot="1">
      <c r="A20" s="23" t="s">
        <v>8</v>
      </c>
      <c r="B20" s="182"/>
      <c r="C20" s="193"/>
      <c r="D20" s="193"/>
      <c r="E20" s="194"/>
      <c r="F20" s="26" t="s">
        <v>9</v>
      </c>
      <c r="G20" s="182"/>
      <c r="H20" s="193"/>
      <c r="I20" s="194"/>
      <c r="J20" s="26" t="s">
        <v>10</v>
      </c>
      <c r="K20" s="182"/>
      <c r="L20" s="183"/>
      <c r="M20" s="184"/>
    </row>
    <row r="21" spans="1:12" s="27" customFormat="1" ht="30" customHeight="1">
      <c r="A21" s="28" t="s">
        <v>11</v>
      </c>
      <c r="B21" s="28"/>
      <c r="C21" s="28"/>
      <c r="D21" s="28"/>
      <c r="E21" s="29"/>
      <c r="F21" s="28"/>
      <c r="G21" s="30"/>
      <c r="H21" s="31"/>
      <c r="I21" s="28"/>
      <c r="J21" s="28"/>
      <c r="K21" s="28"/>
      <c r="L21" s="28"/>
    </row>
    <row r="22" spans="1:12" s="27" customFormat="1" ht="30" customHeight="1" thickBot="1">
      <c r="A22" s="28" t="s">
        <v>12</v>
      </c>
      <c r="B22" s="28"/>
      <c r="C22" s="28"/>
      <c r="D22" s="28"/>
      <c r="E22" s="28"/>
      <c r="F22" s="32"/>
      <c r="G22" s="32"/>
      <c r="H22" s="31"/>
      <c r="I22" s="28"/>
      <c r="J22" s="28"/>
      <c r="K22" s="28"/>
      <c r="L22" s="28"/>
    </row>
    <row r="23" spans="1:13" s="27" customFormat="1" ht="30" customHeight="1" thickBot="1">
      <c r="A23" s="33" t="s">
        <v>13</v>
      </c>
      <c r="B23" s="28"/>
      <c r="C23" s="28"/>
      <c r="D23" s="28"/>
      <c r="E23" s="196"/>
      <c r="F23" s="183"/>
      <c r="G23" s="183"/>
      <c r="H23" s="183"/>
      <c r="I23" s="183"/>
      <c r="J23" s="183"/>
      <c r="K23" s="183"/>
      <c r="L23" s="183"/>
      <c r="M23" s="184"/>
    </row>
    <row r="24" spans="1:13" s="27" customFormat="1" ht="30" customHeight="1" thickBot="1">
      <c r="A24" s="33" t="s">
        <v>14</v>
      </c>
      <c r="B24" s="33"/>
      <c r="C24" s="33"/>
      <c r="D24" s="185"/>
      <c r="E24" s="184"/>
      <c r="F24" s="34" t="s">
        <v>10</v>
      </c>
      <c r="G24" s="35"/>
      <c r="H24" s="189" t="s">
        <v>15</v>
      </c>
      <c r="I24" s="190"/>
      <c r="J24" s="191"/>
      <c r="K24" s="195"/>
      <c r="L24" s="183"/>
      <c r="M24" s="184"/>
    </row>
    <row r="25" spans="1:12" s="27" customFormat="1" ht="30" customHeight="1" thickBot="1">
      <c r="A25" s="28" t="s">
        <v>16</v>
      </c>
      <c r="B25" s="28"/>
      <c r="C25" s="28"/>
      <c r="F25" s="28"/>
      <c r="G25" s="30"/>
      <c r="H25" s="31"/>
      <c r="I25" s="28"/>
      <c r="J25" s="28"/>
      <c r="K25" s="28"/>
      <c r="L25" s="28"/>
    </row>
    <row r="26" spans="1:13" s="27" customFormat="1" ht="30" customHeight="1" thickBot="1">
      <c r="A26" s="178" t="s">
        <v>17</v>
      </c>
      <c r="B26" s="179"/>
      <c r="C26" s="179"/>
      <c r="D26" s="180"/>
      <c r="E26" s="181"/>
      <c r="F26" s="163"/>
      <c r="G26" s="37" t="s">
        <v>18</v>
      </c>
      <c r="H26" s="161"/>
      <c r="I26" s="162"/>
      <c r="J26" s="162"/>
      <c r="K26" s="162"/>
      <c r="L26" s="162"/>
      <c r="M26" s="163"/>
    </row>
    <row r="27" spans="1:13" s="27" customFormat="1" ht="30" customHeight="1" thickBot="1">
      <c r="A27" s="28" t="s">
        <v>19</v>
      </c>
      <c r="B27" s="28"/>
      <c r="C27" s="182"/>
      <c r="D27" s="183"/>
      <c r="E27" s="183"/>
      <c r="F27" s="183"/>
      <c r="G27" s="183"/>
      <c r="H27" s="183"/>
      <c r="I27" s="183"/>
      <c r="J27" s="183"/>
      <c r="K27" s="183"/>
      <c r="L27" s="183"/>
      <c r="M27" s="184"/>
    </row>
    <row r="28" spans="1:12" s="27" customFormat="1" ht="30" customHeight="1">
      <c r="A28" s="28" t="s">
        <v>20</v>
      </c>
      <c r="B28" s="28"/>
      <c r="C28" s="28"/>
      <c r="D28" s="28"/>
      <c r="E28" s="28"/>
      <c r="F28" s="28"/>
      <c r="G28" s="30"/>
      <c r="H28" s="28"/>
      <c r="I28" s="28"/>
      <c r="J28" s="28"/>
      <c r="K28" s="28"/>
      <c r="L28" s="28"/>
    </row>
    <row r="29" spans="1:12" s="27" customFormat="1" ht="15">
      <c r="A29" s="28"/>
      <c r="B29" s="28"/>
      <c r="C29" s="28"/>
      <c r="D29" s="28"/>
      <c r="E29" s="28"/>
      <c r="F29" s="28"/>
      <c r="G29" s="30"/>
      <c r="H29" s="28"/>
      <c r="I29" s="28"/>
      <c r="J29" s="28"/>
      <c r="K29" s="28"/>
      <c r="L29" s="28"/>
    </row>
    <row r="30" spans="3:13" s="27" customFormat="1" ht="15.75" customHeight="1" thickBot="1">
      <c r="C30" s="36"/>
      <c r="F30" s="170" t="s">
        <v>21</v>
      </c>
      <c r="G30" s="170"/>
      <c r="H30" s="170"/>
      <c r="I30" s="170"/>
      <c r="J30" s="170"/>
      <c r="K30" s="170"/>
      <c r="L30" s="170"/>
      <c r="M30" s="170"/>
    </row>
    <row r="31" spans="2:13" s="27" customFormat="1" ht="15.75" thickBot="1">
      <c r="B31" s="26"/>
      <c r="C31" s="36"/>
      <c r="E31" s="38"/>
      <c r="F31" s="161"/>
      <c r="G31" s="162"/>
      <c r="H31" s="162"/>
      <c r="I31" s="162"/>
      <c r="J31" s="162"/>
      <c r="K31" s="162"/>
      <c r="L31" s="162"/>
      <c r="M31" s="163"/>
    </row>
    <row r="32" spans="1:13" s="27" customFormat="1" ht="16.5" thickBot="1">
      <c r="A32" s="39" t="s">
        <v>22</v>
      </c>
      <c r="B32" s="40"/>
      <c r="C32" s="24"/>
      <c r="D32" s="25"/>
      <c r="E32" s="36"/>
      <c r="F32" s="164"/>
      <c r="G32" s="165"/>
      <c r="H32" s="165"/>
      <c r="I32" s="165"/>
      <c r="J32" s="165"/>
      <c r="K32" s="165"/>
      <c r="L32" s="165"/>
      <c r="M32" s="166"/>
    </row>
    <row r="33" s="27" customFormat="1" ht="15"/>
    <row r="34" spans="1:13" s="27" customFormat="1" ht="34.5" customHeight="1">
      <c r="A34" s="192" t="s">
        <v>107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1:13" s="27" customFormat="1" ht="36.75" customHeight="1">
      <c r="A35" s="192" t="s">
        <v>108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</row>
    <row r="36" spans="1:8" s="27" customFormat="1" ht="17.25" customHeight="1">
      <c r="A36" s="8"/>
      <c r="F36" s="41"/>
      <c r="G36" s="42"/>
      <c r="H36" s="36"/>
    </row>
    <row r="37" spans="3:14" s="27" customFormat="1" ht="15">
      <c r="C37" s="36"/>
      <c r="D37" s="43"/>
      <c r="E37" s="43"/>
      <c r="F37" s="44"/>
      <c r="G37" s="43"/>
      <c r="H37" s="43"/>
      <c r="I37" s="43"/>
      <c r="J37" s="43"/>
      <c r="K37" s="43"/>
      <c r="L37" s="43"/>
      <c r="M37" s="43"/>
      <c r="N37" s="43"/>
    </row>
    <row r="38" spans="3:13" s="27" customFormat="1" ht="15.75" customHeight="1" thickBot="1">
      <c r="C38" s="36"/>
      <c r="F38" s="170" t="s">
        <v>21</v>
      </c>
      <c r="G38" s="170"/>
      <c r="H38" s="170"/>
      <c r="I38" s="170"/>
      <c r="J38" s="170"/>
      <c r="K38" s="170"/>
      <c r="L38" s="170"/>
      <c r="M38" s="170"/>
    </row>
    <row r="39" spans="2:13" s="27" customFormat="1" ht="15.75" thickBot="1">
      <c r="B39" s="45"/>
      <c r="C39" s="36"/>
      <c r="E39" s="38"/>
      <c r="F39" s="161"/>
      <c r="G39" s="162"/>
      <c r="H39" s="162"/>
      <c r="I39" s="162"/>
      <c r="J39" s="162"/>
      <c r="K39" s="162"/>
      <c r="L39" s="162"/>
      <c r="M39" s="163"/>
    </row>
    <row r="40" spans="1:13" s="27" customFormat="1" ht="16.5" thickBot="1">
      <c r="A40" s="39" t="s">
        <v>22</v>
      </c>
      <c r="B40" s="46"/>
      <c r="C40" s="47"/>
      <c r="D40" s="47"/>
      <c r="E40" s="36"/>
      <c r="F40" s="164"/>
      <c r="G40" s="165"/>
      <c r="H40" s="165"/>
      <c r="I40" s="165"/>
      <c r="J40" s="165"/>
      <c r="K40" s="165"/>
      <c r="L40" s="165"/>
      <c r="M40" s="166"/>
    </row>
    <row r="41" s="27" customFormat="1" ht="15">
      <c r="B41" s="36"/>
    </row>
    <row r="42" spans="3:15" ht="15">
      <c r="C42" s="5"/>
      <c r="D42" s="2"/>
      <c r="E42" s="2"/>
      <c r="F42" s="2"/>
      <c r="G42" s="5"/>
      <c r="H42" s="5"/>
      <c r="I42" s="2"/>
      <c r="J42" s="2"/>
      <c r="K42" s="2"/>
      <c r="L42" s="2"/>
      <c r="M42" s="49"/>
      <c r="N42" s="2"/>
      <c r="O42" s="2"/>
    </row>
    <row r="43" spans="1:15" ht="15">
      <c r="A43" s="2"/>
      <c r="B43" s="5"/>
      <c r="O43" s="2"/>
    </row>
    <row r="44" ht="15">
      <c r="O44" s="50"/>
    </row>
    <row r="45" ht="21.75" customHeight="1">
      <c r="O45" s="2"/>
    </row>
  </sheetData>
  <sheetProtection selectLockedCells="1"/>
  <protectedRanges>
    <protectedRange sqref="E23:M23" name="Intervallo1"/>
  </protectedRanges>
  <mergeCells count="33">
    <mergeCell ref="D13:M13"/>
    <mergeCell ref="A14:C14"/>
    <mergeCell ref="G20:I20"/>
    <mergeCell ref="K24:M24"/>
    <mergeCell ref="B20:E20"/>
    <mergeCell ref="E23:M23"/>
    <mergeCell ref="D15:M15"/>
    <mergeCell ref="D24:E24"/>
    <mergeCell ref="A18:M18"/>
    <mergeCell ref="H24:J24"/>
    <mergeCell ref="K20:M20"/>
    <mergeCell ref="A35:M35"/>
    <mergeCell ref="A34:M34"/>
    <mergeCell ref="A6:B6"/>
    <mergeCell ref="D14:M14"/>
    <mergeCell ref="A10:C10"/>
    <mergeCell ref="A15:C15"/>
    <mergeCell ref="F39:M40"/>
    <mergeCell ref="A26:D26"/>
    <mergeCell ref="E26:F26"/>
    <mergeCell ref="H26:M26"/>
    <mergeCell ref="C27:M27"/>
    <mergeCell ref="F38:M38"/>
    <mergeCell ref="A11:C11"/>
    <mergeCell ref="F31:M32"/>
    <mergeCell ref="D11:M11"/>
    <mergeCell ref="F30:M30"/>
    <mergeCell ref="A2:M2"/>
    <mergeCell ref="A3:M3"/>
    <mergeCell ref="A7:M7"/>
    <mergeCell ref="A12:C12"/>
    <mergeCell ref="D12:M12"/>
    <mergeCell ref="D10:M10"/>
  </mergeCells>
  <printOptions/>
  <pageMargins left="0.75" right="0.75" top="0.77" bottom="1" header="0.5" footer="0.5"/>
  <pageSetup fitToHeight="1" fitToWidth="1" horizontalDpi="600" verticalDpi="600" orientation="portrait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S50"/>
  <sheetViews>
    <sheetView showGridLines="0" zoomScale="85" zoomScaleNormal="85" zoomScalePageLayoutView="0" workbookViewId="0" topLeftCell="D1">
      <selection activeCell="L22" sqref="L22"/>
    </sheetView>
  </sheetViews>
  <sheetFormatPr defaultColWidth="8.7109375" defaultRowHeight="12.75"/>
  <cols>
    <col min="1" max="2" width="17.00390625" style="89" customWidth="1"/>
    <col min="3" max="3" width="31.421875" style="89" bestFit="1" customWidth="1"/>
    <col min="4" max="4" width="17.00390625" style="89" customWidth="1"/>
    <col min="5" max="5" width="20.140625" style="89" customWidth="1"/>
    <col min="6" max="6" width="23.8515625" style="89" customWidth="1"/>
    <col min="7" max="7" width="8.7109375" style="90" customWidth="1"/>
    <col min="8" max="8" width="11.00390625" style="89" customWidth="1"/>
    <col min="9" max="9" width="7.140625" style="90" customWidth="1"/>
    <col min="10" max="10" width="12.7109375" style="89" customWidth="1"/>
    <col min="11" max="11" width="8.7109375" style="90" customWidth="1"/>
    <col min="12" max="12" width="10.57421875" style="89" customWidth="1"/>
    <col min="13" max="16384" width="8.7109375" style="90" customWidth="1"/>
  </cols>
  <sheetData>
    <row r="1" spans="1:7" s="53" customFormat="1" ht="89.25" customHeight="1">
      <c r="A1" s="54"/>
      <c r="B1" s="54"/>
      <c r="C1" s="54"/>
      <c r="D1" s="54"/>
      <c r="E1" s="54"/>
      <c r="F1" s="54"/>
      <c r="G1" s="54"/>
    </row>
    <row r="2" spans="1:7" s="53" customFormat="1" ht="12.75">
      <c r="A2" s="197"/>
      <c r="B2" s="197"/>
      <c r="C2" s="197"/>
      <c r="D2" s="197"/>
      <c r="E2" s="197"/>
      <c r="F2" s="197"/>
      <c r="G2" s="197"/>
    </row>
    <row r="3" spans="1:7" s="53" customFormat="1" ht="12.75">
      <c r="A3" s="118"/>
      <c r="C3" s="119" t="s">
        <v>81</v>
      </c>
      <c r="D3" s="118"/>
      <c r="E3" s="118"/>
      <c r="F3" s="118"/>
      <c r="G3" s="118"/>
    </row>
    <row r="4" spans="1:7" s="53" customFormat="1" ht="12.75">
      <c r="A4" s="118"/>
      <c r="B4" s="118"/>
      <c r="C4" s="120" t="s">
        <v>82</v>
      </c>
      <c r="D4" s="118"/>
      <c r="E4" s="118"/>
      <c r="F4" s="118"/>
      <c r="G4" s="118"/>
    </row>
    <row r="5" spans="1:7" ht="15" customHeight="1">
      <c r="A5" s="54"/>
      <c r="B5" s="54"/>
      <c r="C5" s="54"/>
      <c r="D5" s="54"/>
      <c r="E5" s="54"/>
      <c r="F5" s="54"/>
      <c r="G5" s="54"/>
    </row>
    <row r="6" spans="1:6" s="91" customFormat="1" ht="34.5" customHeight="1">
      <c r="A6" s="221" t="s">
        <v>106</v>
      </c>
      <c r="B6" s="221"/>
      <c r="C6" s="221"/>
      <c r="D6" s="54"/>
      <c r="E6" s="54"/>
      <c r="F6" s="54"/>
    </row>
    <row r="7" spans="1:13" s="91" customFormat="1" ht="24.75" customHeight="1">
      <c r="A7" s="92" t="str">
        <f>'Mod. B-E Linea'!$A$8</f>
        <v>Dati di esercizio Anno 2019</v>
      </c>
      <c r="B7" s="93"/>
      <c r="C7" s="93"/>
      <c r="D7" s="93"/>
      <c r="E7" s="94"/>
      <c r="F7" s="94"/>
      <c r="H7" s="95" t="s">
        <v>80</v>
      </c>
      <c r="I7" s="96"/>
      <c r="J7" s="96"/>
      <c r="K7" s="97"/>
      <c r="L7" s="97"/>
      <c r="M7" s="97"/>
    </row>
    <row r="8" spans="1:6" s="91" customFormat="1" ht="17.25" customHeight="1">
      <c r="A8" s="228"/>
      <c r="B8" s="228"/>
      <c r="C8" s="228"/>
      <c r="D8" s="228"/>
      <c r="E8" s="229"/>
      <c r="F8" s="99"/>
    </row>
    <row r="9" spans="1:6" s="91" customFormat="1" ht="24.75" customHeight="1">
      <c r="A9" s="100" t="s">
        <v>26</v>
      </c>
      <c r="B9" s="223">
        <f>Autocertificazione!D10</f>
        <v>0</v>
      </c>
      <c r="C9" s="224"/>
      <c r="D9" s="224"/>
      <c r="E9" s="225"/>
      <c r="F9" s="101">
        <f>'Mod. B-E Linea'!F8</f>
        <v>0</v>
      </c>
    </row>
    <row r="10" spans="1:6" s="91" customFormat="1" ht="24.75" customHeight="1">
      <c r="A10" s="100" t="s">
        <v>28</v>
      </c>
      <c r="B10" s="226">
        <f>'Mod. B-E Linea'!B11</f>
        <v>0</v>
      </c>
      <c r="C10" s="226"/>
      <c r="D10" s="226"/>
      <c r="E10" s="226"/>
      <c r="F10" s="94"/>
    </row>
    <row r="11" spans="1:6" s="91" customFormat="1" ht="24.75" customHeight="1">
      <c r="A11" s="100" t="s">
        <v>29</v>
      </c>
      <c r="B11" s="227">
        <f>'Mod. B-E Linea'!B12</f>
        <v>0</v>
      </c>
      <c r="C11" s="227"/>
      <c r="D11" s="54"/>
      <c r="E11" s="102" t="s">
        <v>24</v>
      </c>
      <c r="F11" s="103">
        <f>'Mod. B-E Linea'!F8</f>
        <v>0</v>
      </c>
    </row>
    <row r="12" spans="1:6" s="91" customFormat="1" ht="38.25" customHeight="1">
      <c r="A12" s="222"/>
      <c r="B12" s="222"/>
      <c r="C12" s="98"/>
      <c r="D12" s="78"/>
      <c r="E12" s="78"/>
      <c r="F12" s="78"/>
    </row>
    <row r="13" spans="1:8" s="91" customFormat="1" ht="38.25" customHeight="1">
      <c r="A13" s="243" t="str">
        <f>'Mod. B-E Linea'!B36</f>
        <v>Abbonamento annuale studenti (AAS)</v>
      </c>
      <c r="B13" s="244"/>
      <c r="C13" s="244"/>
      <c r="D13" s="244"/>
      <c r="E13" s="244"/>
      <c r="F13" s="245"/>
      <c r="H13" s="233" t="s">
        <v>70</v>
      </c>
    </row>
    <row r="14" spans="1:11" s="91" customFormat="1" ht="29.25" customHeight="1">
      <c r="A14" s="238" t="s">
        <v>71</v>
      </c>
      <c r="B14" s="239"/>
      <c r="C14" s="72" t="s">
        <v>48</v>
      </c>
      <c r="D14" s="72" t="s">
        <v>72</v>
      </c>
      <c r="E14" s="72" t="s">
        <v>50</v>
      </c>
      <c r="F14" s="72" t="s">
        <v>84</v>
      </c>
      <c r="H14" s="234"/>
      <c r="J14" s="235" t="s">
        <v>83</v>
      </c>
      <c r="K14" s="97"/>
    </row>
    <row r="15" spans="1:12" s="91" customFormat="1" ht="25.5" customHeight="1">
      <c r="A15" s="72" t="s">
        <v>73</v>
      </c>
      <c r="B15" s="72" t="s">
        <v>74</v>
      </c>
      <c r="C15" s="72"/>
      <c r="D15" s="72"/>
      <c r="E15" s="72" t="s">
        <v>75</v>
      </c>
      <c r="F15" s="71"/>
      <c r="H15" s="104" t="s">
        <v>76</v>
      </c>
      <c r="J15" s="236"/>
      <c r="K15" s="97"/>
      <c r="L15" s="105" t="s">
        <v>77</v>
      </c>
    </row>
    <row r="16" spans="1:6" s="91" customFormat="1" ht="15.75" customHeight="1">
      <c r="A16" s="72"/>
      <c r="B16" s="72"/>
      <c r="C16" s="72" t="s">
        <v>53</v>
      </c>
      <c r="D16" s="72" t="s">
        <v>53</v>
      </c>
      <c r="E16" s="72" t="s">
        <v>53</v>
      </c>
      <c r="F16" s="72" t="s">
        <v>54</v>
      </c>
    </row>
    <row r="17" spans="1:19" s="91" customFormat="1" ht="15.75" customHeight="1">
      <c r="A17" s="72">
        <v>0</v>
      </c>
      <c r="B17" s="72">
        <v>10</v>
      </c>
      <c r="C17" s="124"/>
      <c r="D17" s="106">
        <f aca="true" t="shared" si="0" ref="D17:D36">IF($F$11&gt;=$A17,IF(B17&lt;&gt;0,C17*$L$17,0))</f>
        <v>0</v>
      </c>
      <c r="E17" s="106">
        <f>IF(AND($F$11&gt;=$B17,C17&lt;&gt;0),D17*$H17,D17*$F$11)</f>
        <v>0</v>
      </c>
      <c r="F17" s="107">
        <f aca="true" t="shared" si="1" ref="F17:F36">IF($F$11&gt;=$A17,IF(D17&lt;&gt;0,C17*J17,0))</f>
        <v>0</v>
      </c>
      <c r="H17" s="108">
        <f>IF($F$11&lt;10,$F$11,IF(B17=10,10,IF($F$11&lt;=A18,$F$11,((B17-B16)/2+B16))))</f>
        <v>0</v>
      </c>
      <c r="J17" s="121">
        <v>202</v>
      </c>
      <c r="L17" s="91">
        <v>600</v>
      </c>
      <c r="N17" s="109"/>
      <c r="Q17" s="110"/>
      <c r="R17" s="110"/>
      <c r="S17" s="111"/>
    </row>
    <row r="18" spans="1:19" s="91" customFormat="1" ht="15.75" customHeight="1">
      <c r="A18" s="72">
        <f aca="true" t="shared" si="2" ref="A18:A36">B17</f>
        <v>10</v>
      </c>
      <c r="B18" s="72">
        <v>20</v>
      </c>
      <c r="C18" s="124"/>
      <c r="D18" s="106" t="b">
        <f t="shared" si="0"/>
        <v>0</v>
      </c>
      <c r="E18" s="106" t="b">
        <f aca="true" t="shared" si="3" ref="E18:E36">IF($F$11&gt;=$A18,IF(C18&lt;&gt;0,D18*$H18,0))</f>
        <v>0</v>
      </c>
      <c r="F18" s="107" t="b">
        <f t="shared" si="1"/>
        <v>0</v>
      </c>
      <c r="H18" s="108">
        <f aca="true" t="shared" si="4" ref="H18:H36">IF($F$11&lt;10,$F$11,IF(B18=10,10,IF($F$11&lt;=A19,$F$11,((B18-B17)/2+B17))))</f>
        <v>0</v>
      </c>
      <c r="J18" s="122">
        <v>356</v>
      </c>
      <c r="N18" s="109"/>
      <c r="Q18" s="110"/>
      <c r="R18" s="110"/>
      <c r="S18" s="111"/>
    </row>
    <row r="19" spans="1:19" s="91" customFormat="1" ht="15.75" customHeight="1">
      <c r="A19" s="72">
        <f t="shared" si="2"/>
        <v>20</v>
      </c>
      <c r="B19" s="72">
        <v>30</v>
      </c>
      <c r="C19" s="124"/>
      <c r="D19" s="106" t="b">
        <f t="shared" si="0"/>
        <v>0</v>
      </c>
      <c r="E19" s="106" t="b">
        <f t="shared" si="3"/>
        <v>0</v>
      </c>
      <c r="F19" s="107" t="b">
        <f t="shared" si="1"/>
        <v>0</v>
      </c>
      <c r="H19" s="108">
        <f t="shared" si="4"/>
        <v>0</v>
      </c>
      <c r="J19" s="121">
        <v>526</v>
      </c>
      <c r="N19" s="109"/>
      <c r="Q19" s="110"/>
      <c r="R19" s="110"/>
      <c r="S19" s="111"/>
    </row>
    <row r="20" spans="1:19" s="91" customFormat="1" ht="15.75" customHeight="1">
      <c r="A20" s="72">
        <f t="shared" si="2"/>
        <v>30</v>
      </c>
      <c r="B20" s="72">
        <v>40</v>
      </c>
      <c r="C20" s="124"/>
      <c r="D20" s="106" t="b">
        <f t="shared" si="0"/>
        <v>0</v>
      </c>
      <c r="E20" s="106" t="b">
        <f t="shared" si="3"/>
        <v>0</v>
      </c>
      <c r="F20" s="107" t="b">
        <f t="shared" si="1"/>
        <v>0</v>
      </c>
      <c r="H20" s="108">
        <f t="shared" si="4"/>
        <v>0</v>
      </c>
      <c r="J20" s="122">
        <v>674</v>
      </c>
      <c r="N20" s="109"/>
      <c r="Q20" s="110"/>
      <c r="R20" s="110"/>
      <c r="S20" s="111"/>
    </row>
    <row r="21" spans="1:19" s="91" customFormat="1" ht="15.75" customHeight="1">
      <c r="A21" s="72">
        <f t="shared" si="2"/>
        <v>40</v>
      </c>
      <c r="B21" s="72">
        <v>50</v>
      </c>
      <c r="C21" s="124"/>
      <c r="D21" s="106" t="b">
        <f t="shared" si="0"/>
        <v>0</v>
      </c>
      <c r="E21" s="106" t="b">
        <f t="shared" si="3"/>
        <v>0</v>
      </c>
      <c r="F21" s="107" t="b">
        <f t="shared" si="1"/>
        <v>0</v>
      </c>
      <c r="H21" s="108">
        <f t="shared" si="4"/>
        <v>0</v>
      </c>
      <c r="J21" s="121">
        <v>823</v>
      </c>
      <c r="N21" s="109"/>
      <c r="Q21" s="110"/>
      <c r="R21" s="110"/>
      <c r="S21" s="111"/>
    </row>
    <row r="22" spans="1:19" s="91" customFormat="1" ht="15.75" customHeight="1">
      <c r="A22" s="72">
        <f t="shared" si="2"/>
        <v>50</v>
      </c>
      <c r="B22" s="72">
        <v>60</v>
      </c>
      <c r="C22" s="124"/>
      <c r="D22" s="106" t="b">
        <f t="shared" si="0"/>
        <v>0</v>
      </c>
      <c r="E22" s="106" t="b">
        <f t="shared" si="3"/>
        <v>0</v>
      </c>
      <c r="F22" s="107" t="b">
        <f t="shared" si="1"/>
        <v>0</v>
      </c>
      <c r="H22" s="108">
        <f t="shared" si="4"/>
        <v>0</v>
      </c>
      <c r="J22" s="122">
        <v>972</v>
      </c>
      <c r="N22" s="109"/>
      <c r="Q22" s="110"/>
      <c r="R22" s="110"/>
      <c r="S22" s="111"/>
    </row>
    <row r="23" spans="1:19" s="91" customFormat="1" ht="15.75" customHeight="1">
      <c r="A23" s="72">
        <f t="shared" si="2"/>
        <v>60</v>
      </c>
      <c r="B23" s="72">
        <v>70</v>
      </c>
      <c r="C23" s="124"/>
      <c r="D23" s="106" t="b">
        <f t="shared" si="0"/>
        <v>0</v>
      </c>
      <c r="E23" s="106" t="b">
        <f t="shared" si="3"/>
        <v>0</v>
      </c>
      <c r="F23" s="107" t="b">
        <f t="shared" si="1"/>
        <v>0</v>
      </c>
      <c r="H23" s="108">
        <f t="shared" si="4"/>
        <v>0</v>
      </c>
      <c r="J23" s="121">
        <v>1121</v>
      </c>
      <c r="N23" s="109"/>
      <c r="Q23" s="110"/>
      <c r="R23" s="110"/>
      <c r="S23" s="111"/>
    </row>
    <row r="24" spans="1:19" s="91" customFormat="1" ht="15.75" customHeight="1">
      <c r="A24" s="72">
        <f t="shared" si="2"/>
        <v>70</v>
      </c>
      <c r="B24" s="72">
        <v>80</v>
      </c>
      <c r="C24" s="124"/>
      <c r="D24" s="106" t="b">
        <f t="shared" si="0"/>
        <v>0</v>
      </c>
      <c r="E24" s="106" t="b">
        <f t="shared" si="3"/>
        <v>0</v>
      </c>
      <c r="F24" s="107" t="b">
        <f t="shared" si="1"/>
        <v>0</v>
      </c>
      <c r="H24" s="108">
        <f t="shared" si="4"/>
        <v>0</v>
      </c>
      <c r="J24" s="122">
        <v>1269</v>
      </c>
      <c r="N24" s="109"/>
      <c r="Q24" s="110"/>
      <c r="R24" s="110"/>
      <c r="S24" s="111"/>
    </row>
    <row r="25" spans="1:19" s="91" customFormat="1" ht="15.75" customHeight="1">
      <c r="A25" s="72">
        <f t="shared" si="2"/>
        <v>80</v>
      </c>
      <c r="B25" s="72">
        <v>90</v>
      </c>
      <c r="C25" s="124"/>
      <c r="D25" s="106" t="b">
        <f t="shared" si="0"/>
        <v>0</v>
      </c>
      <c r="E25" s="106" t="b">
        <f t="shared" si="3"/>
        <v>0</v>
      </c>
      <c r="F25" s="107" t="b">
        <f t="shared" si="1"/>
        <v>0</v>
      </c>
      <c r="H25" s="108">
        <f t="shared" si="4"/>
        <v>0</v>
      </c>
      <c r="J25" s="121">
        <v>1418</v>
      </c>
      <c r="N25" s="109"/>
      <c r="Q25" s="110"/>
      <c r="R25" s="110"/>
      <c r="S25" s="111"/>
    </row>
    <row r="26" spans="1:19" s="91" customFormat="1" ht="15.75" customHeight="1">
      <c r="A26" s="72">
        <f t="shared" si="2"/>
        <v>90</v>
      </c>
      <c r="B26" s="72">
        <v>100</v>
      </c>
      <c r="C26" s="124"/>
      <c r="D26" s="106" t="b">
        <f t="shared" si="0"/>
        <v>0</v>
      </c>
      <c r="E26" s="106" t="b">
        <f t="shared" si="3"/>
        <v>0</v>
      </c>
      <c r="F26" s="107" t="b">
        <f t="shared" si="1"/>
        <v>0</v>
      </c>
      <c r="H26" s="108">
        <f t="shared" si="4"/>
        <v>0</v>
      </c>
      <c r="J26" s="122">
        <v>1523</v>
      </c>
      <c r="N26" s="109"/>
      <c r="Q26" s="110"/>
      <c r="R26" s="110"/>
      <c r="S26" s="111"/>
    </row>
    <row r="27" spans="1:19" s="91" customFormat="1" ht="15.75" customHeight="1">
      <c r="A27" s="72">
        <f t="shared" si="2"/>
        <v>100</v>
      </c>
      <c r="B27" s="72">
        <v>125</v>
      </c>
      <c r="C27" s="124"/>
      <c r="D27" s="106" t="b">
        <f t="shared" si="0"/>
        <v>0</v>
      </c>
      <c r="E27" s="106" t="b">
        <f t="shared" si="3"/>
        <v>0</v>
      </c>
      <c r="F27" s="107" t="b">
        <f t="shared" si="1"/>
        <v>0</v>
      </c>
      <c r="H27" s="108">
        <f t="shared" si="4"/>
        <v>0</v>
      </c>
      <c r="J27" s="121">
        <v>1802</v>
      </c>
      <c r="N27" s="109"/>
      <c r="Q27" s="110"/>
      <c r="R27" s="110"/>
      <c r="S27" s="111"/>
    </row>
    <row r="28" spans="1:19" s="91" customFormat="1" ht="15.75" customHeight="1">
      <c r="A28" s="72">
        <f t="shared" si="2"/>
        <v>125</v>
      </c>
      <c r="B28" s="72">
        <v>150</v>
      </c>
      <c r="C28" s="124"/>
      <c r="D28" s="106" t="b">
        <f t="shared" si="0"/>
        <v>0</v>
      </c>
      <c r="E28" s="106" t="b">
        <f t="shared" si="3"/>
        <v>0</v>
      </c>
      <c r="F28" s="107" t="b">
        <f t="shared" si="1"/>
        <v>0</v>
      </c>
      <c r="H28" s="108">
        <f t="shared" si="4"/>
        <v>0</v>
      </c>
      <c r="J28" s="122">
        <v>2125</v>
      </c>
      <c r="N28" s="109"/>
      <c r="Q28" s="110"/>
      <c r="R28" s="110"/>
      <c r="S28" s="111"/>
    </row>
    <row r="29" spans="1:19" s="91" customFormat="1" ht="15.75" customHeight="1">
      <c r="A29" s="72">
        <f t="shared" si="2"/>
        <v>150</v>
      </c>
      <c r="B29" s="72">
        <v>175</v>
      </c>
      <c r="C29" s="124"/>
      <c r="D29" s="106" t="b">
        <f t="shared" si="0"/>
        <v>0</v>
      </c>
      <c r="E29" s="106" t="b">
        <f t="shared" si="3"/>
        <v>0</v>
      </c>
      <c r="F29" s="107" t="b">
        <f t="shared" si="1"/>
        <v>0</v>
      </c>
      <c r="H29" s="108">
        <f t="shared" si="4"/>
        <v>0</v>
      </c>
      <c r="J29" s="121">
        <v>2448</v>
      </c>
      <c r="N29" s="109"/>
      <c r="Q29" s="110"/>
      <c r="R29" s="110"/>
      <c r="S29" s="111"/>
    </row>
    <row r="30" spans="1:19" s="91" customFormat="1" ht="15.75" customHeight="1">
      <c r="A30" s="72">
        <f t="shared" si="2"/>
        <v>175</v>
      </c>
      <c r="B30" s="72">
        <v>200</v>
      </c>
      <c r="C30" s="124"/>
      <c r="D30" s="106" t="b">
        <f t="shared" si="0"/>
        <v>0</v>
      </c>
      <c r="E30" s="106" t="b">
        <f t="shared" si="3"/>
        <v>0</v>
      </c>
      <c r="F30" s="107" t="b">
        <f t="shared" si="1"/>
        <v>0</v>
      </c>
      <c r="H30" s="108">
        <f t="shared" si="4"/>
        <v>0</v>
      </c>
      <c r="J30" s="122">
        <v>2833</v>
      </c>
      <c r="N30" s="109"/>
      <c r="Q30" s="110"/>
      <c r="R30" s="110"/>
      <c r="S30" s="111"/>
    </row>
    <row r="31" spans="1:19" s="91" customFormat="1" ht="15.75" customHeight="1">
      <c r="A31" s="72">
        <f t="shared" si="2"/>
        <v>200</v>
      </c>
      <c r="B31" s="72">
        <v>225</v>
      </c>
      <c r="C31" s="124"/>
      <c r="D31" s="106" t="b">
        <f t="shared" si="0"/>
        <v>0</v>
      </c>
      <c r="E31" s="106" t="b">
        <f t="shared" si="3"/>
        <v>0</v>
      </c>
      <c r="F31" s="107" t="b">
        <f t="shared" si="1"/>
        <v>0</v>
      </c>
      <c r="H31" s="108">
        <f t="shared" si="4"/>
        <v>0</v>
      </c>
      <c r="J31" s="121">
        <v>3163</v>
      </c>
      <c r="N31" s="109"/>
      <c r="Q31" s="110"/>
      <c r="R31" s="110"/>
      <c r="S31" s="111"/>
    </row>
    <row r="32" spans="1:19" s="91" customFormat="1" ht="15.75" customHeight="1">
      <c r="A32" s="72">
        <f t="shared" si="2"/>
        <v>225</v>
      </c>
      <c r="B32" s="72">
        <v>250</v>
      </c>
      <c r="C32" s="124"/>
      <c r="D32" s="106" t="b">
        <f t="shared" si="0"/>
        <v>0</v>
      </c>
      <c r="E32" s="106" t="b">
        <f t="shared" si="3"/>
        <v>0</v>
      </c>
      <c r="F32" s="107" t="b">
        <f t="shared" si="1"/>
        <v>0</v>
      </c>
      <c r="H32" s="108">
        <f t="shared" si="4"/>
        <v>0</v>
      </c>
      <c r="J32" s="122">
        <v>3493</v>
      </c>
      <c r="N32" s="109"/>
      <c r="Q32" s="110"/>
      <c r="R32" s="110"/>
      <c r="S32" s="111"/>
    </row>
    <row r="33" spans="1:19" s="91" customFormat="1" ht="15.75" customHeight="1">
      <c r="A33" s="72">
        <f t="shared" si="2"/>
        <v>250</v>
      </c>
      <c r="B33" s="72">
        <v>275</v>
      </c>
      <c r="C33" s="124"/>
      <c r="D33" s="106" t="b">
        <f t="shared" si="0"/>
        <v>0</v>
      </c>
      <c r="E33" s="106" t="b">
        <f t="shared" si="3"/>
        <v>0</v>
      </c>
      <c r="F33" s="107" t="b">
        <f t="shared" si="1"/>
        <v>0</v>
      </c>
      <c r="H33" s="108">
        <f t="shared" si="4"/>
        <v>0</v>
      </c>
      <c r="J33" s="121">
        <v>3823</v>
      </c>
      <c r="N33" s="109"/>
      <c r="Q33" s="110"/>
      <c r="R33" s="110"/>
      <c r="S33" s="111"/>
    </row>
    <row r="34" spans="1:19" s="91" customFormat="1" ht="15.75" customHeight="1">
      <c r="A34" s="72">
        <f t="shared" si="2"/>
        <v>275</v>
      </c>
      <c r="B34" s="72">
        <v>300</v>
      </c>
      <c r="C34" s="124"/>
      <c r="D34" s="106" t="b">
        <f t="shared" si="0"/>
        <v>0</v>
      </c>
      <c r="E34" s="106" t="b">
        <f t="shared" si="3"/>
        <v>0</v>
      </c>
      <c r="F34" s="107" t="b">
        <f t="shared" si="1"/>
        <v>0</v>
      </c>
      <c r="H34" s="108">
        <f t="shared" si="4"/>
        <v>0</v>
      </c>
      <c r="J34" s="122">
        <v>4153</v>
      </c>
      <c r="N34" s="109"/>
      <c r="Q34" s="110"/>
      <c r="R34" s="110"/>
      <c r="S34" s="111"/>
    </row>
    <row r="35" spans="1:19" s="91" customFormat="1" ht="15.75" customHeight="1">
      <c r="A35" s="72">
        <f t="shared" si="2"/>
        <v>300</v>
      </c>
      <c r="B35" s="72">
        <v>325</v>
      </c>
      <c r="C35" s="124"/>
      <c r="D35" s="106" t="b">
        <f t="shared" si="0"/>
        <v>0</v>
      </c>
      <c r="E35" s="106" t="b">
        <f t="shared" si="3"/>
        <v>0</v>
      </c>
      <c r="F35" s="107" t="b">
        <f t="shared" si="1"/>
        <v>0</v>
      </c>
      <c r="H35" s="108">
        <f t="shared" si="4"/>
        <v>0</v>
      </c>
      <c r="J35" s="121">
        <v>4483</v>
      </c>
      <c r="N35" s="109"/>
      <c r="Q35" s="110"/>
      <c r="R35" s="110"/>
      <c r="S35" s="111"/>
    </row>
    <row r="36" spans="1:19" s="91" customFormat="1" ht="15.75" customHeight="1">
      <c r="A36" s="72">
        <f t="shared" si="2"/>
        <v>325</v>
      </c>
      <c r="B36" s="123">
        <v>350</v>
      </c>
      <c r="C36" s="124"/>
      <c r="D36" s="106" t="b">
        <f t="shared" si="0"/>
        <v>0</v>
      </c>
      <c r="E36" s="106" t="b">
        <f t="shared" si="3"/>
        <v>0</v>
      </c>
      <c r="F36" s="107" t="b">
        <f t="shared" si="1"/>
        <v>0</v>
      </c>
      <c r="H36" s="108">
        <f t="shared" si="4"/>
        <v>0</v>
      </c>
      <c r="J36" s="122">
        <v>4813</v>
      </c>
      <c r="N36" s="109"/>
      <c r="Q36" s="110"/>
      <c r="R36" s="110"/>
      <c r="S36" s="111"/>
    </row>
    <row r="37" spans="1:6" s="91" customFormat="1" ht="29.25" customHeight="1">
      <c r="A37" s="237" t="s">
        <v>65</v>
      </c>
      <c r="B37" s="237"/>
      <c r="C37" s="112">
        <f>SUM(C17:C36)</f>
        <v>0</v>
      </c>
      <c r="D37" s="112">
        <f>SUM(D17:D36)</f>
        <v>0</v>
      </c>
      <c r="E37" s="112">
        <f>SUM(E17:E36)</f>
        <v>0</v>
      </c>
      <c r="F37" s="113">
        <f>SUM(F17:F36)</f>
        <v>0</v>
      </c>
    </row>
    <row r="38" spans="1:6" s="91" customFormat="1" ht="12.75">
      <c r="A38" s="78"/>
      <c r="B38" s="78"/>
      <c r="C38" s="78"/>
      <c r="D38" s="78"/>
      <c r="E38" s="78"/>
      <c r="F38" s="78"/>
    </row>
    <row r="39" spans="1:6" s="53" customFormat="1" ht="15" customHeight="1">
      <c r="A39" s="51" t="s">
        <v>66</v>
      </c>
      <c r="B39" s="114">
        <f>Autocertificazione!B40</f>
        <v>0</v>
      </c>
      <c r="C39" s="76"/>
      <c r="D39" s="205" t="s">
        <v>67</v>
      </c>
      <c r="E39" s="210"/>
      <c r="F39" s="210"/>
    </row>
    <row r="40" spans="1:6" s="53" customFormat="1" ht="15" customHeight="1">
      <c r="A40" s="51"/>
      <c r="B40" s="115"/>
      <c r="C40" s="51"/>
      <c r="D40" s="205" t="s">
        <v>68</v>
      </c>
      <c r="E40" s="210"/>
      <c r="F40" s="210"/>
    </row>
    <row r="41" spans="1:7" s="53" customFormat="1" ht="15.75" customHeight="1">
      <c r="A41" s="51"/>
      <c r="B41" s="51"/>
      <c r="C41" s="51"/>
      <c r="D41" s="211"/>
      <c r="E41" s="212"/>
      <c r="F41" s="212"/>
      <c r="G41" s="77"/>
    </row>
    <row r="42" spans="1:6" s="53" customFormat="1" ht="14.25" customHeight="1">
      <c r="A42" s="51"/>
      <c r="B42" s="51"/>
      <c r="C42" s="51"/>
      <c r="D42" s="213"/>
      <c r="E42" s="213"/>
      <c r="F42" s="213"/>
    </row>
    <row r="43" spans="1:6" s="91" customFormat="1" ht="9" customHeight="1">
      <c r="A43" s="78"/>
      <c r="B43" s="78"/>
      <c r="C43" s="78"/>
      <c r="D43" s="78"/>
      <c r="E43" s="78"/>
      <c r="F43" s="78"/>
    </row>
    <row r="44" spans="1:6" s="91" customFormat="1" ht="16.5" customHeight="1">
      <c r="A44" s="78"/>
      <c r="B44" s="78"/>
      <c r="C44" s="78"/>
      <c r="D44" s="78"/>
      <c r="E44" s="78"/>
      <c r="F44" s="78"/>
    </row>
    <row r="45" spans="1:4" s="91" customFormat="1" ht="54.75" customHeight="1">
      <c r="A45" s="209" t="s">
        <v>78</v>
      </c>
      <c r="B45" s="209"/>
      <c r="C45" s="220"/>
      <c r="D45" s="220"/>
    </row>
    <row r="46" s="91" customFormat="1" ht="12.75"/>
    <row r="47" spans="4:6" s="91" customFormat="1" ht="12.75">
      <c r="D47" s="116"/>
      <c r="E47" s="116"/>
      <c r="F47" s="116"/>
    </row>
    <row r="48" spans="1:5" s="91" customFormat="1" ht="12.75">
      <c r="A48" s="219"/>
      <c r="B48" s="219"/>
      <c r="C48" s="219"/>
      <c r="D48" s="219"/>
      <c r="E48" s="219"/>
    </row>
    <row r="49" spans="1:5" s="91" customFormat="1" ht="12.75">
      <c r="A49" s="219"/>
      <c r="B49" s="219"/>
      <c r="C49" s="219"/>
      <c r="D49" s="219"/>
      <c r="E49" s="219"/>
    </row>
    <row r="50" spans="1:5" s="91" customFormat="1" ht="12.75">
      <c r="A50" s="219"/>
      <c r="B50" s="219"/>
      <c r="C50" s="219"/>
      <c r="D50" s="219"/>
      <c r="E50" s="219"/>
    </row>
    <row r="51" s="91" customFormat="1" ht="71.25" customHeight="1"/>
    <row r="52" s="91" customFormat="1" ht="84" customHeight="1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</sheetData>
  <sheetProtection selectLockedCells="1"/>
  <mergeCells count="19">
    <mergeCell ref="A50:E50"/>
    <mergeCell ref="D39:F39"/>
    <mergeCell ref="D40:F40"/>
    <mergeCell ref="D41:F42"/>
    <mergeCell ref="A45:D45"/>
    <mergeCell ref="A48:E48"/>
    <mergeCell ref="A49:E49"/>
    <mergeCell ref="A12:B12"/>
    <mergeCell ref="A13:F13"/>
    <mergeCell ref="H13:H14"/>
    <mergeCell ref="A14:B14"/>
    <mergeCell ref="J14:J15"/>
    <mergeCell ref="A37:B37"/>
    <mergeCell ref="A2:G2"/>
    <mergeCell ref="A6:C6"/>
    <mergeCell ref="A8:E8"/>
    <mergeCell ref="B9:E9"/>
    <mergeCell ref="B10:E10"/>
    <mergeCell ref="B11:C11"/>
  </mergeCells>
  <printOptions/>
  <pageMargins left="0.7479166666666667" right="0.7479166666666667" top="0.5201388888888889" bottom="0.44027777777777777" header="0.5118055555555556" footer="0.5118055555555556"/>
  <pageSetup fitToHeight="1" fitToWidth="1" horizontalDpi="300" verticalDpi="300" orientation="portrait" paperSize="9" scale="7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99FF"/>
    <pageSetUpPr fitToPage="1"/>
  </sheetPr>
  <dimension ref="A1:S50"/>
  <sheetViews>
    <sheetView showGridLines="0" zoomScale="85" zoomScaleNormal="85" zoomScalePageLayoutView="0" workbookViewId="0" topLeftCell="D1">
      <selection activeCell="M17" sqref="M17"/>
    </sheetView>
  </sheetViews>
  <sheetFormatPr defaultColWidth="8.7109375" defaultRowHeight="12.75"/>
  <cols>
    <col min="1" max="2" width="17.00390625" style="89" customWidth="1"/>
    <col min="3" max="3" width="31.421875" style="89" bestFit="1" customWidth="1"/>
    <col min="4" max="4" width="17.00390625" style="89" customWidth="1"/>
    <col min="5" max="5" width="20.140625" style="89" customWidth="1"/>
    <col min="6" max="6" width="23.8515625" style="89" customWidth="1"/>
    <col min="7" max="7" width="8.7109375" style="90" customWidth="1"/>
    <col min="8" max="8" width="11.00390625" style="89" customWidth="1"/>
    <col min="9" max="9" width="7.140625" style="90" customWidth="1"/>
    <col min="10" max="10" width="12.7109375" style="89" customWidth="1"/>
    <col min="11" max="11" width="8.7109375" style="90" customWidth="1"/>
    <col min="12" max="12" width="10.57421875" style="89" customWidth="1"/>
    <col min="13" max="16384" width="8.7109375" style="90" customWidth="1"/>
  </cols>
  <sheetData>
    <row r="1" spans="1:7" s="53" customFormat="1" ht="89.25" customHeight="1">
      <c r="A1" s="54"/>
      <c r="B1" s="54"/>
      <c r="C1" s="54"/>
      <c r="D1" s="54"/>
      <c r="E1" s="54"/>
      <c r="F1" s="54"/>
      <c r="G1" s="54"/>
    </row>
    <row r="2" spans="1:7" s="53" customFormat="1" ht="12.75">
      <c r="A2" s="197"/>
      <c r="B2" s="197"/>
      <c r="C2" s="197"/>
      <c r="D2" s="197"/>
      <c r="E2" s="197"/>
      <c r="F2" s="197"/>
      <c r="G2" s="197"/>
    </row>
    <row r="3" spans="1:7" s="53" customFormat="1" ht="12.75">
      <c r="A3" s="118"/>
      <c r="C3" s="119" t="s">
        <v>81</v>
      </c>
      <c r="D3" s="118"/>
      <c r="E3" s="118"/>
      <c r="F3" s="118"/>
      <c r="G3" s="118"/>
    </row>
    <row r="4" spans="1:7" s="53" customFormat="1" ht="12.75">
      <c r="A4" s="118"/>
      <c r="B4" s="118"/>
      <c r="C4" s="120" t="s">
        <v>82</v>
      </c>
      <c r="D4" s="118"/>
      <c r="E4" s="118"/>
      <c r="F4" s="118"/>
      <c r="G4" s="118"/>
    </row>
    <row r="5" spans="1:7" ht="15" customHeight="1">
      <c r="A5" s="54"/>
      <c r="B5" s="54"/>
      <c r="C5" s="54"/>
      <c r="D5" s="54"/>
      <c r="E5" s="54"/>
      <c r="F5" s="54"/>
      <c r="G5" s="54"/>
    </row>
    <row r="6" spans="1:6" s="91" customFormat="1" ht="34.5" customHeight="1">
      <c r="A6" s="221" t="s">
        <v>104</v>
      </c>
      <c r="B6" s="221"/>
      <c r="C6" s="221"/>
      <c r="D6" s="54"/>
      <c r="E6" s="54"/>
      <c r="F6" s="54"/>
    </row>
    <row r="7" spans="1:13" s="91" customFormat="1" ht="24.75" customHeight="1">
      <c r="A7" s="92" t="str">
        <f>'Mod. B-E Linea'!$A$8</f>
        <v>Dati di esercizio Anno 2019</v>
      </c>
      <c r="B7" s="93"/>
      <c r="C7" s="93"/>
      <c r="D7" s="93"/>
      <c r="E7" s="94"/>
      <c r="F7" s="94"/>
      <c r="H7" s="95" t="s">
        <v>80</v>
      </c>
      <c r="I7" s="96"/>
      <c r="J7" s="96"/>
      <c r="K7" s="97"/>
      <c r="L7" s="97"/>
      <c r="M7" s="97"/>
    </row>
    <row r="8" spans="1:6" s="91" customFormat="1" ht="17.25" customHeight="1">
      <c r="A8" s="228"/>
      <c r="B8" s="228"/>
      <c r="C8" s="228"/>
      <c r="D8" s="228"/>
      <c r="E8" s="229"/>
      <c r="F8" s="99"/>
    </row>
    <row r="9" spans="1:6" s="91" customFormat="1" ht="24.75" customHeight="1">
      <c r="A9" s="100" t="s">
        <v>26</v>
      </c>
      <c r="B9" s="223">
        <f>Autocertificazione!D10</f>
        <v>0</v>
      </c>
      <c r="C9" s="224"/>
      <c r="D9" s="224"/>
      <c r="E9" s="225"/>
      <c r="F9" s="101">
        <f>'Mod. B-E Linea'!F8</f>
        <v>0</v>
      </c>
    </row>
    <row r="10" spans="1:6" s="91" customFormat="1" ht="24.75" customHeight="1">
      <c r="A10" s="100" t="s">
        <v>28</v>
      </c>
      <c r="B10" s="226">
        <f>'Mod. B-E Linea'!B11</f>
        <v>0</v>
      </c>
      <c r="C10" s="226"/>
      <c r="D10" s="226"/>
      <c r="E10" s="226"/>
      <c r="F10" s="94"/>
    </row>
    <row r="11" spans="1:6" s="91" customFormat="1" ht="24.75" customHeight="1">
      <c r="A11" s="100" t="s">
        <v>29</v>
      </c>
      <c r="B11" s="227">
        <f>'Mod. B-E Linea'!B12</f>
        <v>0</v>
      </c>
      <c r="C11" s="227"/>
      <c r="D11" s="54"/>
      <c r="E11" s="102" t="s">
        <v>24</v>
      </c>
      <c r="F11" s="103">
        <f>'Mod. B-E Linea'!F8</f>
        <v>0</v>
      </c>
    </row>
    <row r="12" spans="1:6" s="91" customFormat="1" ht="38.25" customHeight="1">
      <c r="A12" s="222"/>
      <c r="B12" s="222"/>
      <c r="C12" s="98"/>
      <c r="D12" s="78"/>
      <c r="E12" s="78"/>
      <c r="F12" s="78"/>
    </row>
    <row r="13" spans="1:8" s="91" customFormat="1" ht="38.25" customHeight="1">
      <c r="A13" s="246" t="str">
        <f>'Mod. B-E Linea'!B38</f>
        <v>Abbonamento mensile over 65 (AMO65)</v>
      </c>
      <c r="B13" s="247"/>
      <c r="C13" s="247"/>
      <c r="D13" s="247"/>
      <c r="E13" s="247"/>
      <c r="F13" s="248"/>
      <c r="H13" s="233" t="s">
        <v>70</v>
      </c>
    </row>
    <row r="14" spans="1:11" s="91" customFormat="1" ht="29.25" customHeight="1">
      <c r="A14" s="238" t="s">
        <v>71</v>
      </c>
      <c r="B14" s="239"/>
      <c r="C14" s="72" t="s">
        <v>48</v>
      </c>
      <c r="D14" s="72" t="s">
        <v>72</v>
      </c>
      <c r="E14" s="72" t="s">
        <v>50</v>
      </c>
      <c r="F14" s="72" t="s">
        <v>84</v>
      </c>
      <c r="H14" s="234"/>
      <c r="J14" s="235" t="s">
        <v>83</v>
      </c>
      <c r="K14" s="97"/>
    </row>
    <row r="15" spans="1:12" s="91" customFormat="1" ht="25.5" customHeight="1">
      <c r="A15" s="72" t="s">
        <v>73</v>
      </c>
      <c r="B15" s="72" t="s">
        <v>74</v>
      </c>
      <c r="C15" s="72"/>
      <c r="D15" s="72"/>
      <c r="E15" s="72" t="s">
        <v>75</v>
      </c>
      <c r="F15" s="71"/>
      <c r="H15" s="104" t="s">
        <v>76</v>
      </c>
      <c r="J15" s="236"/>
      <c r="K15" s="97"/>
      <c r="L15" s="105" t="s">
        <v>77</v>
      </c>
    </row>
    <row r="16" spans="1:6" s="91" customFormat="1" ht="15.75" customHeight="1">
      <c r="A16" s="72"/>
      <c r="B16" s="72"/>
      <c r="C16" s="72" t="s">
        <v>53</v>
      </c>
      <c r="D16" s="72" t="s">
        <v>53</v>
      </c>
      <c r="E16" s="72" t="s">
        <v>53</v>
      </c>
      <c r="F16" s="72" t="s">
        <v>54</v>
      </c>
    </row>
    <row r="17" spans="1:19" s="91" customFormat="1" ht="15.75" customHeight="1">
      <c r="A17" s="72">
        <v>0</v>
      </c>
      <c r="B17" s="72">
        <v>10</v>
      </c>
      <c r="C17" s="124"/>
      <c r="D17" s="106">
        <f aca="true" t="shared" si="0" ref="D17:D36">IF($F$11&gt;=$A17,IF(B17&lt;&gt;0,C17*$L$17,0))</f>
        <v>0</v>
      </c>
      <c r="E17" s="106">
        <f>IF(AND($F$11&gt;=$B17,C17&lt;&gt;0),D17*$H17,D17*$F$11)</f>
        <v>0</v>
      </c>
      <c r="F17" s="107">
        <f aca="true" t="shared" si="1" ref="F17:F36">IF($F$11&gt;=$A17,IF(D17&lt;&gt;0,C17*J17,0))</f>
        <v>0</v>
      </c>
      <c r="H17" s="108">
        <f>IF($F$11&lt;10,$F$11,IF(B17=10,10,IF($F$11&lt;=A18,$F$11,((B17-B16)/2+B16))))</f>
        <v>0</v>
      </c>
      <c r="J17" s="121">
        <v>21</v>
      </c>
      <c r="L17" s="91">
        <v>40</v>
      </c>
      <c r="N17" s="109"/>
      <c r="Q17" s="110"/>
      <c r="R17" s="110"/>
      <c r="S17" s="111"/>
    </row>
    <row r="18" spans="1:19" s="91" customFormat="1" ht="15.75" customHeight="1">
      <c r="A18" s="72">
        <f aca="true" t="shared" si="2" ref="A18:A36">B17</f>
        <v>10</v>
      </c>
      <c r="B18" s="72">
        <v>20</v>
      </c>
      <c r="C18" s="124"/>
      <c r="D18" s="106" t="b">
        <f t="shared" si="0"/>
        <v>0</v>
      </c>
      <c r="E18" s="106" t="b">
        <f aca="true" t="shared" si="3" ref="E18:E36">IF($F$11&gt;=$A18,IF(C18&lt;&gt;0,D18*$H18,0))</f>
        <v>0</v>
      </c>
      <c r="F18" s="107" t="b">
        <f t="shared" si="1"/>
        <v>0</v>
      </c>
      <c r="H18" s="108">
        <f aca="true" t="shared" si="4" ref="H18:H36">IF($F$11&lt;10,$F$11,IF(B18=10,10,IF($F$11&lt;=A19,$F$11,((B18-B17)/2+B17))))</f>
        <v>0</v>
      </c>
      <c r="J18" s="122">
        <v>37</v>
      </c>
      <c r="N18" s="109"/>
      <c r="Q18" s="110"/>
      <c r="R18" s="110"/>
      <c r="S18" s="111"/>
    </row>
    <row r="19" spans="1:19" s="91" customFormat="1" ht="15.75" customHeight="1">
      <c r="A19" s="72">
        <f t="shared" si="2"/>
        <v>20</v>
      </c>
      <c r="B19" s="72">
        <v>30</v>
      </c>
      <c r="C19" s="124"/>
      <c r="D19" s="106" t="b">
        <f t="shared" si="0"/>
        <v>0</v>
      </c>
      <c r="E19" s="106" t="b">
        <f t="shared" si="3"/>
        <v>0</v>
      </c>
      <c r="F19" s="107" t="b">
        <f t="shared" si="1"/>
        <v>0</v>
      </c>
      <c r="H19" s="108">
        <f t="shared" si="4"/>
        <v>0</v>
      </c>
      <c r="J19" s="121">
        <v>55</v>
      </c>
      <c r="N19" s="109"/>
      <c r="Q19" s="110"/>
      <c r="R19" s="110"/>
      <c r="S19" s="111"/>
    </row>
    <row r="20" spans="1:19" s="91" customFormat="1" ht="15.75" customHeight="1">
      <c r="A20" s="72">
        <f t="shared" si="2"/>
        <v>30</v>
      </c>
      <c r="B20" s="72">
        <v>40</v>
      </c>
      <c r="C20" s="124"/>
      <c r="D20" s="106" t="b">
        <f t="shared" si="0"/>
        <v>0</v>
      </c>
      <c r="E20" s="106" t="b">
        <f t="shared" si="3"/>
        <v>0</v>
      </c>
      <c r="F20" s="107" t="b">
        <f t="shared" si="1"/>
        <v>0</v>
      </c>
      <c r="H20" s="108">
        <f t="shared" si="4"/>
        <v>0</v>
      </c>
      <c r="J20" s="122">
        <v>70</v>
      </c>
      <c r="N20" s="109"/>
      <c r="Q20" s="110"/>
      <c r="R20" s="110"/>
      <c r="S20" s="111"/>
    </row>
    <row r="21" spans="1:19" s="91" customFormat="1" ht="15.75" customHeight="1">
      <c r="A21" s="72">
        <f t="shared" si="2"/>
        <v>40</v>
      </c>
      <c r="B21" s="72">
        <v>50</v>
      </c>
      <c r="C21" s="124"/>
      <c r="D21" s="106" t="b">
        <f t="shared" si="0"/>
        <v>0</v>
      </c>
      <c r="E21" s="106" t="b">
        <f t="shared" si="3"/>
        <v>0</v>
      </c>
      <c r="F21" s="107" t="b">
        <f t="shared" si="1"/>
        <v>0</v>
      </c>
      <c r="H21" s="108">
        <f t="shared" si="4"/>
        <v>0</v>
      </c>
      <c r="J21" s="121">
        <v>85</v>
      </c>
      <c r="N21" s="109"/>
      <c r="Q21" s="110"/>
      <c r="R21" s="110"/>
      <c r="S21" s="111"/>
    </row>
    <row r="22" spans="1:19" s="91" customFormat="1" ht="15.75" customHeight="1">
      <c r="A22" s="72">
        <f t="shared" si="2"/>
        <v>50</v>
      </c>
      <c r="B22" s="72">
        <v>60</v>
      </c>
      <c r="C22" s="124"/>
      <c r="D22" s="106" t="b">
        <f t="shared" si="0"/>
        <v>0</v>
      </c>
      <c r="E22" s="106" t="b">
        <f t="shared" si="3"/>
        <v>0</v>
      </c>
      <c r="F22" s="107" t="b">
        <f t="shared" si="1"/>
        <v>0</v>
      </c>
      <c r="H22" s="108">
        <f t="shared" si="4"/>
        <v>0</v>
      </c>
      <c r="J22" s="122">
        <v>101</v>
      </c>
      <c r="N22" s="109"/>
      <c r="Q22" s="110"/>
      <c r="R22" s="110"/>
      <c r="S22" s="111"/>
    </row>
    <row r="23" spans="1:19" s="91" customFormat="1" ht="15.75" customHeight="1">
      <c r="A23" s="72">
        <f t="shared" si="2"/>
        <v>60</v>
      </c>
      <c r="B23" s="72">
        <v>70</v>
      </c>
      <c r="C23" s="124"/>
      <c r="D23" s="106" t="b">
        <f t="shared" si="0"/>
        <v>0</v>
      </c>
      <c r="E23" s="106" t="b">
        <f t="shared" si="3"/>
        <v>0</v>
      </c>
      <c r="F23" s="107" t="b">
        <f t="shared" si="1"/>
        <v>0</v>
      </c>
      <c r="H23" s="108">
        <f t="shared" si="4"/>
        <v>0</v>
      </c>
      <c r="J23" s="121">
        <v>116</v>
      </c>
      <c r="N23" s="109"/>
      <c r="Q23" s="110"/>
      <c r="R23" s="110"/>
      <c r="S23" s="111"/>
    </row>
    <row r="24" spans="1:19" s="91" customFormat="1" ht="15.75" customHeight="1">
      <c r="A24" s="72">
        <f t="shared" si="2"/>
        <v>70</v>
      </c>
      <c r="B24" s="72">
        <v>80</v>
      </c>
      <c r="C24" s="124"/>
      <c r="D24" s="106" t="b">
        <f t="shared" si="0"/>
        <v>0</v>
      </c>
      <c r="E24" s="106" t="b">
        <f t="shared" si="3"/>
        <v>0</v>
      </c>
      <c r="F24" s="107" t="b">
        <f t="shared" si="1"/>
        <v>0</v>
      </c>
      <c r="H24" s="108">
        <f t="shared" si="4"/>
        <v>0</v>
      </c>
      <c r="J24" s="122">
        <v>131</v>
      </c>
      <c r="N24" s="109"/>
      <c r="Q24" s="110"/>
      <c r="R24" s="110"/>
      <c r="S24" s="111"/>
    </row>
    <row r="25" spans="1:19" s="91" customFormat="1" ht="15.75" customHeight="1">
      <c r="A25" s="72">
        <f t="shared" si="2"/>
        <v>80</v>
      </c>
      <c r="B25" s="72">
        <v>90</v>
      </c>
      <c r="C25" s="124"/>
      <c r="D25" s="106" t="b">
        <f t="shared" si="0"/>
        <v>0</v>
      </c>
      <c r="E25" s="106" t="b">
        <f t="shared" si="3"/>
        <v>0</v>
      </c>
      <c r="F25" s="107" t="b">
        <f t="shared" si="1"/>
        <v>0</v>
      </c>
      <c r="H25" s="108">
        <f t="shared" si="4"/>
        <v>0</v>
      </c>
      <c r="J25" s="121">
        <v>147</v>
      </c>
      <c r="N25" s="109"/>
      <c r="Q25" s="110"/>
      <c r="R25" s="110"/>
      <c r="S25" s="111"/>
    </row>
    <row r="26" spans="1:19" s="91" customFormat="1" ht="15.75" customHeight="1">
      <c r="A26" s="72">
        <f t="shared" si="2"/>
        <v>90</v>
      </c>
      <c r="B26" s="72">
        <v>100</v>
      </c>
      <c r="C26" s="124"/>
      <c r="D26" s="106" t="b">
        <f t="shared" si="0"/>
        <v>0</v>
      </c>
      <c r="E26" s="106" t="b">
        <f t="shared" si="3"/>
        <v>0</v>
      </c>
      <c r="F26" s="107" t="b">
        <f t="shared" si="1"/>
        <v>0</v>
      </c>
      <c r="H26" s="108">
        <f t="shared" si="4"/>
        <v>0</v>
      </c>
      <c r="J26" s="122">
        <v>157</v>
      </c>
      <c r="N26" s="109"/>
      <c r="Q26" s="110"/>
      <c r="R26" s="110"/>
      <c r="S26" s="111"/>
    </row>
    <row r="27" spans="1:19" s="91" customFormat="1" ht="15.75" customHeight="1">
      <c r="A27" s="72">
        <f t="shared" si="2"/>
        <v>100</v>
      </c>
      <c r="B27" s="72">
        <v>125</v>
      </c>
      <c r="C27" s="124"/>
      <c r="D27" s="106" t="b">
        <f t="shared" si="0"/>
        <v>0</v>
      </c>
      <c r="E27" s="106" t="b">
        <f t="shared" si="3"/>
        <v>0</v>
      </c>
      <c r="F27" s="107" t="b">
        <f t="shared" si="1"/>
        <v>0</v>
      </c>
      <c r="H27" s="108">
        <f t="shared" si="4"/>
        <v>0</v>
      </c>
      <c r="J27" s="121">
        <v>186</v>
      </c>
      <c r="N27" s="109"/>
      <c r="Q27" s="110"/>
      <c r="R27" s="110"/>
      <c r="S27" s="111"/>
    </row>
    <row r="28" spans="1:19" s="91" customFormat="1" ht="15.75" customHeight="1">
      <c r="A28" s="72">
        <f t="shared" si="2"/>
        <v>125</v>
      </c>
      <c r="B28" s="72">
        <v>150</v>
      </c>
      <c r="C28" s="124"/>
      <c r="D28" s="106" t="b">
        <f t="shared" si="0"/>
        <v>0</v>
      </c>
      <c r="E28" s="106" t="b">
        <f t="shared" si="3"/>
        <v>0</v>
      </c>
      <c r="F28" s="107" t="b">
        <f t="shared" si="1"/>
        <v>0</v>
      </c>
      <c r="H28" s="108">
        <f t="shared" si="4"/>
        <v>0</v>
      </c>
      <c r="J28" s="122">
        <v>219</v>
      </c>
      <c r="N28" s="109"/>
      <c r="Q28" s="110"/>
      <c r="R28" s="110"/>
      <c r="S28" s="111"/>
    </row>
    <row r="29" spans="1:19" s="91" customFormat="1" ht="15.75" customHeight="1">
      <c r="A29" s="72">
        <f t="shared" si="2"/>
        <v>150</v>
      </c>
      <c r="B29" s="72">
        <v>175</v>
      </c>
      <c r="C29" s="124"/>
      <c r="D29" s="106" t="b">
        <f t="shared" si="0"/>
        <v>0</v>
      </c>
      <c r="E29" s="106" t="b">
        <f t="shared" si="3"/>
        <v>0</v>
      </c>
      <c r="F29" s="107" t="b">
        <f t="shared" si="1"/>
        <v>0</v>
      </c>
      <c r="H29" s="108">
        <f t="shared" si="4"/>
        <v>0</v>
      </c>
      <c r="J29" s="121">
        <v>253</v>
      </c>
      <c r="N29" s="109"/>
      <c r="Q29" s="110"/>
      <c r="R29" s="110"/>
      <c r="S29" s="111"/>
    </row>
    <row r="30" spans="1:19" s="91" customFormat="1" ht="15.75" customHeight="1">
      <c r="A30" s="72">
        <f t="shared" si="2"/>
        <v>175</v>
      </c>
      <c r="B30" s="72">
        <v>200</v>
      </c>
      <c r="C30" s="124"/>
      <c r="D30" s="106" t="b">
        <f t="shared" si="0"/>
        <v>0</v>
      </c>
      <c r="E30" s="106" t="b">
        <f t="shared" si="3"/>
        <v>0</v>
      </c>
      <c r="F30" s="107" t="b">
        <f t="shared" si="1"/>
        <v>0</v>
      </c>
      <c r="H30" s="108">
        <f t="shared" si="4"/>
        <v>0</v>
      </c>
      <c r="J30" s="122">
        <v>292</v>
      </c>
      <c r="N30" s="109"/>
      <c r="Q30" s="110"/>
      <c r="R30" s="110"/>
      <c r="S30" s="111"/>
    </row>
    <row r="31" spans="1:19" s="91" customFormat="1" ht="15.75" customHeight="1">
      <c r="A31" s="72">
        <f t="shared" si="2"/>
        <v>200</v>
      </c>
      <c r="B31" s="72">
        <v>225</v>
      </c>
      <c r="C31" s="124"/>
      <c r="D31" s="106" t="b">
        <f t="shared" si="0"/>
        <v>0</v>
      </c>
      <c r="E31" s="106" t="b">
        <f t="shared" si="3"/>
        <v>0</v>
      </c>
      <c r="F31" s="107" t="b">
        <f t="shared" si="1"/>
        <v>0</v>
      </c>
      <c r="H31" s="108">
        <f t="shared" si="4"/>
        <v>0</v>
      </c>
      <c r="J31" s="121">
        <v>327</v>
      </c>
      <c r="N31" s="109"/>
      <c r="Q31" s="110"/>
      <c r="R31" s="110"/>
      <c r="S31" s="111"/>
    </row>
    <row r="32" spans="1:19" s="91" customFormat="1" ht="15.75" customHeight="1">
      <c r="A32" s="72">
        <f t="shared" si="2"/>
        <v>225</v>
      </c>
      <c r="B32" s="72">
        <v>250</v>
      </c>
      <c r="C32" s="124"/>
      <c r="D32" s="106" t="b">
        <f t="shared" si="0"/>
        <v>0</v>
      </c>
      <c r="E32" s="106" t="b">
        <f t="shared" si="3"/>
        <v>0</v>
      </c>
      <c r="F32" s="107" t="b">
        <f t="shared" si="1"/>
        <v>0</v>
      </c>
      <c r="H32" s="108">
        <f t="shared" si="4"/>
        <v>0</v>
      </c>
      <c r="J32" s="122">
        <v>361</v>
      </c>
      <c r="N32" s="109"/>
      <c r="Q32" s="110"/>
      <c r="R32" s="110"/>
      <c r="S32" s="111"/>
    </row>
    <row r="33" spans="1:19" s="91" customFormat="1" ht="15.75" customHeight="1">
      <c r="A33" s="72">
        <f t="shared" si="2"/>
        <v>250</v>
      </c>
      <c r="B33" s="72">
        <v>275</v>
      </c>
      <c r="C33" s="124"/>
      <c r="D33" s="106" t="b">
        <f t="shared" si="0"/>
        <v>0</v>
      </c>
      <c r="E33" s="106" t="b">
        <f t="shared" si="3"/>
        <v>0</v>
      </c>
      <c r="F33" s="107" t="b">
        <f t="shared" si="1"/>
        <v>0</v>
      </c>
      <c r="H33" s="108">
        <f t="shared" si="4"/>
        <v>0</v>
      </c>
      <c r="J33" s="121">
        <v>395</v>
      </c>
      <c r="N33" s="109"/>
      <c r="Q33" s="110"/>
      <c r="R33" s="110"/>
      <c r="S33" s="111"/>
    </row>
    <row r="34" spans="1:19" s="91" customFormat="1" ht="15.75" customHeight="1">
      <c r="A34" s="72">
        <f t="shared" si="2"/>
        <v>275</v>
      </c>
      <c r="B34" s="72">
        <v>300</v>
      </c>
      <c r="C34" s="124"/>
      <c r="D34" s="106" t="b">
        <f t="shared" si="0"/>
        <v>0</v>
      </c>
      <c r="E34" s="106" t="b">
        <f t="shared" si="3"/>
        <v>0</v>
      </c>
      <c r="F34" s="107" t="b">
        <f t="shared" si="1"/>
        <v>0</v>
      </c>
      <c r="H34" s="108">
        <f t="shared" si="4"/>
        <v>0</v>
      </c>
      <c r="J34" s="122">
        <v>429</v>
      </c>
      <c r="N34" s="109"/>
      <c r="Q34" s="110"/>
      <c r="R34" s="110"/>
      <c r="S34" s="111"/>
    </row>
    <row r="35" spans="1:19" s="91" customFormat="1" ht="15.75" customHeight="1">
      <c r="A35" s="72">
        <f t="shared" si="2"/>
        <v>300</v>
      </c>
      <c r="B35" s="72">
        <v>325</v>
      </c>
      <c r="C35" s="124"/>
      <c r="D35" s="106" t="b">
        <f t="shared" si="0"/>
        <v>0</v>
      </c>
      <c r="E35" s="106" t="b">
        <f t="shared" si="3"/>
        <v>0</v>
      </c>
      <c r="F35" s="107" t="b">
        <f t="shared" si="1"/>
        <v>0</v>
      </c>
      <c r="H35" s="108">
        <f t="shared" si="4"/>
        <v>0</v>
      </c>
      <c r="J35" s="121">
        <v>463</v>
      </c>
      <c r="N35" s="109"/>
      <c r="Q35" s="110"/>
      <c r="R35" s="110"/>
      <c r="S35" s="111"/>
    </row>
    <row r="36" spans="1:19" s="91" customFormat="1" ht="15.75" customHeight="1">
      <c r="A36" s="72">
        <f t="shared" si="2"/>
        <v>325</v>
      </c>
      <c r="B36" s="123">
        <v>350</v>
      </c>
      <c r="C36" s="124"/>
      <c r="D36" s="106" t="b">
        <f t="shared" si="0"/>
        <v>0</v>
      </c>
      <c r="E36" s="106" t="b">
        <f t="shared" si="3"/>
        <v>0</v>
      </c>
      <c r="F36" s="107" t="b">
        <f t="shared" si="1"/>
        <v>0</v>
      </c>
      <c r="H36" s="108">
        <f t="shared" si="4"/>
        <v>0</v>
      </c>
      <c r="J36" s="122">
        <v>497</v>
      </c>
      <c r="N36" s="109"/>
      <c r="Q36" s="110"/>
      <c r="R36" s="110"/>
      <c r="S36" s="111"/>
    </row>
    <row r="37" spans="1:6" s="91" customFormat="1" ht="29.25" customHeight="1">
      <c r="A37" s="237" t="s">
        <v>65</v>
      </c>
      <c r="B37" s="237"/>
      <c r="C37" s="112">
        <f>SUM(C17:C36)</f>
        <v>0</v>
      </c>
      <c r="D37" s="112">
        <f>SUM(D17:D36)</f>
        <v>0</v>
      </c>
      <c r="E37" s="112">
        <f>SUM(E17:E36)</f>
        <v>0</v>
      </c>
      <c r="F37" s="113">
        <f>SUM(F17:F36)</f>
        <v>0</v>
      </c>
    </row>
    <row r="38" spans="1:6" s="91" customFormat="1" ht="12.75">
      <c r="A38" s="78"/>
      <c r="B38" s="78"/>
      <c r="C38" s="78"/>
      <c r="D38" s="78"/>
      <c r="E38" s="78"/>
      <c r="F38" s="78"/>
    </row>
    <row r="39" spans="1:6" s="53" customFormat="1" ht="15" customHeight="1">
      <c r="A39" s="51" t="s">
        <v>66</v>
      </c>
      <c r="B39" s="114">
        <f>Autocertificazione!B40</f>
        <v>0</v>
      </c>
      <c r="C39" s="76"/>
      <c r="D39" s="205" t="s">
        <v>67</v>
      </c>
      <c r="E39" s="210"/>
      <c r="F39" s="210"/>
    </row>
    <row r="40" spans="1:6" s="53" customFormat="1" ht="15" customHeight="1">
      <c r="A40" s="51"/>
      <c r="B40" s="115"/>
      <c r="C40" s="51"/>
      <c r="D40" s="205" t="s">
        <v>68</v>
      </c>
      <c r="E40" s="210"/>
      <c r="F40" s="210"/>
    </row>
    <row r="41" spans="1:7" s="53" customFormat="1" ht="15.75" customHeight="1">
      <c r="A41" s="51"/>
      <c r="B41" s="51"/>
      <c r="C41" s="51"/>
      <c r="D41" s="211"/>
      <c r="E41" s="212"/>
      <c r="F41" s="212"/>
      <c r="G41" s="77"/>
    </row>
    <row r="42" spans="1:6" s="53" customFormat="1" ht="14.25" customHeight="1">
      <c r="A42" s="51"/>
      <c r="B42" s="51"/>
      <c r="C42" s="51"/>
      <c r="D42" s="213"/>
      <c r="E42" s="213"/>
      <c r="F42" s="213"/>
    </row>
    <row r="43" spans="1:6" s="91" customFormat="1" ht="9" customHeight="1">
      <c r="A43" s="78"/>
      <c r="B43" s="78"/>
      <c r="C43" s="78"/>
      <c r="D43" s="78"/>
      <c r="E43" s="78"/>
      <c r="F43" s="78"/>
    </row>
    <row r="44" spans="1:6" s="91" customFormat="1" ht="16.5" customHeight="1">
      <c r="A44" s="78"/>
      <c r="B44" s="78"/>
      <c r="C44" s="78"/>
      <c r="D44" s="78"/>
      <c r="E44" s="78"/>
      <c r="F44" s="78"/>
    </row>
    <row r="45" spans="1:4" s="91" customFormat="1" ht="54.75" customHeight="1">
      <c r="A45" s="209" t="s">
        <v>78</v>
      </c>
      <c r="B45" s="209"/>
      <c r="C45" s="220"/>
      <c r="D45" s="220"/>
    </row>
    <row r="46" s="91" customFormat="1" ht="12.75"/>
    <row r="47" spans="4:6" s="91" customFormat="1" ht="12.75">
      <c r="D47" s="116"/>
      <c r="E47" s="116"/>
      <c r="F47" s="116"/>
    </row>
    <row r="48" spans="1:5" s="91" customFormat="1" ht="12.75">
      <c r="A48" s="219"/>
      <c r="B48" s="219"/>
      <c r="C48" s="219"/>
      <c r="D48" s="219"/>
      <c r="E48" s="219"/>
    </row>
    <row r="49" spans="1:5" s="91" customFormat="1" ht="12.75">
      <c r="A49" s="219"/>
      <c r="B49" s="219"/>
      <c r="C49" s="219"/>
      <c r="D49" s="219"/>
      <c r="E49" s="219"/>
    </row>
    <row r="50" spans="1:5" s="91" customFormat="1" ht="12.75">
      <c r="A50" s="219"/>
      <c r="B50" s="219"/>
      <c r="C50" s="219"/>
      <c r="D50" s="219"/>
      <c r="E50" s="219"/>
    </row>
    <row r="51" s="91" customFormat="1" ht="71.25" customHeight="1"/>
    <row r="52" s="91" customFormat="1" ht="84" customHeight="1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</sheetData>
  <sheetProtection selectLockedCells="1"/>
  <mergeCells count="19">
    <mergeCell ref="A50:E50"/>
    <mergeCell ref="D39:F39"/>
    <mergeCell ref="D40:F40"/>
    <mergeCell ref="D41:F42"/>
    <mergeCell ref="A45:D45"/>
    <mergeCell ref="A48:E48"/>
    <mergeCell ref="A49:E49"/>
    <mergeCell ref="A12:B12"/>
    <mergeCell ref="A13:F13"/>
    <mergeCell ref="H13:H14"/>
    <mergeCell ref="A14:B14"/>
    <mergeCell ref="J14:J15"/>
    <mergeCell ref="A37:B37"/>
    <mergeCell ref="A2:G2"/>
    <mergeCell ref="A6:C6"/>
    <mergeCell ref="A8:E8"/>
    <mergeCell ref="B9:E9"/>
    <mergeCell ref="B10:E10"/>
    <mergeCell ref="B11:C11"/>
  </mergeCells>
  <printOptions/>
  <pageMargins left="0.7479166666666667" right="0.7479166666666667" top="0.5201388888888889" bottom="0.44027777777777777" header="0.5118055555555556" footer="0.5118055555555556"/>
  <pageSetup fitToHeight="1" fitToWidth="1" horizontalDpi="300" verticalDpi="300" orientation="portrait" paperSize="9" scale="7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99FF"/>
    <pageSetUpPr fitToPage="1"/>
  </sheetPr>
  <dimension ref="A1:S50"/>
  <sheetViews>
    <sheetView showGridLines="0" zoomScale="85" zoomScaleNormal="85" zoomScalePageLayoutView="0" workbookViewId="0" topLeftCell="A1">
      <selection activeCell="D24" sqref="D24"/>
    </sheetView>
  </sheetViews>
  <sheetFormatPr defaultColWidth="8.7109375" defaultRowHeight="12.75"/>
  <cols>
    <col min="1" max="2" width="17.00390625" style="89" customWidth="1"/>
    <col min="3" max="3" width="31.421875" style="89" bestFit="1" customWidth="1"/>
    <col min="4" max="4" width="17.00390625" style="89" customWidth="1"/>
    <col min="5" max="5" width="20.140625" style="89" customWidth="1"/>
    <col min="6" max="6" width="23.8515625" style="89" customWidth="1"/>
    <col min="7" max="7" width="8.7109375" style="90" customWidth="1"/>
    <col min="8" max="8" width="11.00390625" style="89" customWidth="1"/>
    <col min="9" max="9" width="7.140625" style="90" customWidth="1"/>
    <col min="10" max="10" width="12.7109375" style="89" customWidth="1"/>
    <col min="11" max="11" width="8.7109375" style="90" customWidth="1"/>
    <col min="12" max="12" width="10.57421875" style="89" customWidth="1"/>
    <col min="13" max="16384" width="8.7109375" style="90" customWidth="1"/>
  </cols>
  <sheetData>
    <row r="1" spans="1:7" s="53" customFormat="1" ht="89.25" customHeight="1">
      <c r="A1" s="54"/>
      <c r="B1" s="54"/>
      <c r="C1" s="54"/>
      <c r="D1" s="54"/>
      <c r="E1" s="54"/>
      <c r="F1" s="54"/>
      <c r="G1" s="54"/>
    </row>
    <row r="2" spans="1:7" s="53" customFormat="1" ht="12.75">
      <c r="A2" s="197"/>
      <c r="B2" s="197"/>
      <c r="C2" s="197"/>
      <c r="D2" s="197"/>
      <c r="E2" s="197"/>
      <c r="F2" s="197"/>
      <c r="G2" s="197"/>
    </row>
    <row r="3" spans="1:7" s="53" customFormat="1" ht="12.75">
      <c r="A3" s="118"/>
      <c r="C3" s="119" t="s">
        <v>81</v>
      </c>
      <c r="D3" s="118"/>
      <c r="E3" s="118"/>
      <c r="F3" s="118"/>
      <c r="G3" s="118"/>
    </row>
    <row r="4" spans="1:7" s="53" customFormat="1" ht="12.75">
      <c r="A4" s="118"/>
      <c r="B4" s="118"/>
      <c r="C4" s="120" t="s">
        <v>82</v>
      </c>
      <c r="D4" s="118"/>
      <c r="E4" s="118"/>
      <c r="F4" s="118"/>
      <c r="G4" s="118"/>
    </row>
    <row r="5" spans="1:7" ht="15" customHeight="1">
      <c r="A5" s="54"/>
      <c r="B5" s="54"/>
      <c r="C5" s="54"/>
      <c r="D5" s="54"/>
      <c r="E5" s="54"/>
      <c r="F5" s="54"/>
      <c r="G5" s="54"/>
    </row>
    <row r="6" spans="1:6" s="91" customFormat="1" ht="34.5" customHeight="1">
      <c r="A6" s="221" t="s">
        <v>105</v>
      </c>
      <c r="B6" s="221"/>
      <c r="C6" s="221"/>
      <c r="D6" s="54"/>
      <c r="E6" s="54"/>
      <c r="F6" s="54"/>
    </row>
    <row r="7" spans="1:13" s="91" customFormat="1" ht="24.75" customHeight="1">
      <c r="A7" s="92" t="str">
        <f>'Mod. B-E Linea'!$A$8</f>
        <v>Dati di esercizio Anno 2019</v>
      </c>
      <c r="B7" s="93"/>
      <c r="C7" s="93"/>
      <c r="D7" s="93"/>
      <c r="E7" s="94"/>
      <c r="F7" s="94"/>
      <c r="H7" s="95" t="s">
        <v>80</v>
      </c>
      <c r="I7" s="96"/>
      <c r="J7" s="96"/>
      <c r="K7" s="97"/>
      <c r="L7" s="97"/>
      <c r="M7" s="97"/>
    </row>
    <row r="8" spans="1:6" s="91" customFormat="1" ht="17.25" customHeight="1">
      <c r="A8" s="228"/>
      <c r="B8" s="228"/>
      <c r="C8" s="228"/>
      <c r="D8" s="228"/>
      <c r="E8" s="229"/>
      <c r="F8" s="99"/>
    </row>
    <row r="9" spans="1:6" s="91" customFormat="1" ht="24.75" customHeight="1">
      <c r="A9" s="100" t="s">
        <v>26</v>
      </c>
      <c r="B9" s="223">
        <f>Autocertificazione!D10</f>
        <v>0</v>
      </c>
      <c r="C9" s="224"/>
      <c r="D9" s="224"/>
      <c r="E9" s="225"/>
      <c r="F9" s="101">
        <f>'Mod. B-E Linea'!F8</f>
        <v>0</v>
      </c>
    </row>
    <row r="10" spans="1:6" s="91" customFormat="1" ht="24.75" customHeight="1">
      <c r="A10" s="100" t="s">
        <v>28</v>
      </c>
      <c r="B10" s="226">
        <f>'Mod. B-E Linea'!B11</f>
        <v>0</v>
      </c>
      <c r="C10" s="226"/>
      <c r="D10" s="226"/>
      <c r="E10" s="226"/>
      <c r="F10" s="94"/>
    </row>
    <row r="11" spans="1:6" s="91" customFormat="1" ht="24.75" customHeight="1">
      <c r="A11" s="100" t="s">
        <v>29</v>
      </c>
      <c r="B11" s="227">
        <f>'Mod. B-E Linea'!B12</f>
        <v>0</v>
      </c>
      <c r="C11" s="227"/>
      <c r="D11" s="54"/>
      <c r="E11" s="102" t="s">
        <v>24</v>
      </c>
      <c r="F11" s="103">
        <f>'Mod. B-E Linea'!F8</f>
        <v>0</v>
      </c>
    </row>
    <row r="12" spans="1:6" s="91" customFormat="1" ht="38.25" customHeight="1">
      <c r="A12" s="222"/>
      <c r="B12" s="222"/>
      <c r="C12" s="98"/>
      <c r="D12" s="78"/>
      <c r="E12" s="78"/>
      <c r="F12" s="78"/>
    </row>
    <row r="13" spans="1:8" s="91" customFormat="1" ht="38.25" customHeight="1">
      <c r="A13" s="246" t="str">
        <f>'Mod. B-E Linea'!B39</f>
        <v>Abbonamento annuale over 65 (AMO65)</v>
      </c>
      <c r="B13" s="247"/>
      <c r="C13" s="247"/>
      <c r="D13" s="247"/>
      <c r="E13" s="247"/>
      <c r="F13" s="248"/>
      <c r="H13" s="233" t="s">
        <v>70</v>
      </c>
    </row>
    <row r="14" spans="1:11" s="91" customFormat="1" ht="29.25" customHeight="1">
      <c r="A14" s="238" t="s">
        <v>71</v>
      </c>
      <c r="B14" s="239"/>
      <c r="C14" s="72" t="s">
        <v>48</v>
      </c>
      <c r="D14" s="72" t="s">
        <v>72</v>
      </c>
      <c r="E14" s="72" t="s">
        <v>50</v>
      </c>
      <c r="F14" s="72" t="s">
        <v>84</v>
      </c>
      <c r="H14" s="234"/>
      <c r="J14" s="235" t="s">
        <v>83</v>
      </c>
      <c r="K14" s="97"/>
    </row>
    <row r="15" spans="1:12" s="91" customFormat="1" ht="25.5" customHeight="1">
      <c r="A15" s="72" t="s">
        <v>73</v>
      </c>
      <c r="B15" s="72" t="s">
        <v>74</v>
      </c>
      <c r="C15" s="72"/>
      <c r="D15" s="72"/>
      <c r="E15" s="72" t="s">
        <v>75</v>
      </c>
      <c r="F15" s="71"/>
      <c r="H15" s="104" t="s">
        <v>76</v>
      </c>
      <c r="J15" s="236"/>
      <c r="K15" s="97"/>
      <c r="L15" s="105" t="s">
        <v>77</v>
      </c>
    </row>
    <row r="16" spans="1:6" s="91" customFormat="1" ht="15.75" customHeight="1">
      <c r="A16" s="72"/>
      <c r="B16" s="72"/>
      <c r="C16" s="72" t="s">
        <v>53</v>
      </c>
      <c r="D16" s="72" t="s">
        <v>53</v>
      </c>
      <c r="E16" s="72" t="s">
        <v>53</v>
      </c>
      <c r="F16" s="72" t="s">
        <v>54</v>
      </c>
    </row>
    <row r="17" spans="1:19" s="91" customFormat="1" ht="15.75" customHeight="1">
      <c r="A17" s="72">
        <v>0</v>
      </c>
      <c r="B17" s="72">
        <v>10</v>
      </c>
      <c r="C17" s="124"/>
      <c r="D17" s="106">
        <f aca="true" t="shared" si="0" ref="D17:D36">IF($F$11&gt;=$A17,IF(B17&lt;&gt;0,C17*$L$17,0))</f>
        <v>0</v>
      </c>
      <c r="E17" s="106">
        <f>IF(AND($F$11&gt;=$B17,C17&lt;&gt;0),D17*$H17,D17*$F$11)</f>
        <v>0</v>
      </c>
      <c r="F17" s="107">
        <f aca="true" t="shared" si="1" ref="F17:F36">IF($F$11&gt;=$A17,IF(D17&lt;&gt;0,C17*J17,0))</f>
        <v>0</v>
      </c>
      <c r="H17" s="108">
        <f>IF($F$11&lt;10,$F$11,IF(B17=10,10,IF($F$11&lt;=A18,$F$11,((B17-B16)/2+B16))))</f>
        <v>0</v>
      </c>
      <c r="J17" s="121">
        <v>202</v>
      </c>
      <c r="L17" s="91">
        <v>400</v>
      </c>
      <c r="N17" s="109"/>
      <c r="Q17" s="110"/>
      <c r="R17" s="110"/>
      <c r="S17" s="111"/>
    </row>
    <row r="18" spans="1:19" s="91" customFormat="1" ht="15.75" customHeight="1">
      <c r="A18" s="72">
        <f aca="true" t="shared" si="2" ref="A18:A36">B17</f>
        <v>10</v>
      </c>
      <c r="B18" s="72">
        <v>20</v>
      </c>
      <c r="C18" s="124"/>
      <c r="D18" s="106" t="b">
        <f t="shared" si="0"/>
        <v>0</v>
      </c>
      <c r="E18" s="106" t="b">
        <f aca="true" t="shared" si="3" ref="E18:E36">IF($F$11&gt;=$A18,IF(C18&lt;&gt;0,D18*$H18,0))</f>
        <v>0</v>
      </c>
      <c r="F18" s="107" t="b">
        <f t="shared" si="1"/>
        <v>0</v>
      </c>
      <c r="H18" s="108">
        <f aca="true" t="shared" si="4" ref="H18:H36">IF($F$11&lt;10,$F$11,IF(B18=10,10,IF($F$11&lt;=A19,$F$11,((B18-B17)/2+B17))))</f>
        <v>0</v>
      </c>
      <c r="J18" s="122">
        <v>356</v>
      </c>
      <c r="N18" s="109"/>
      <c r="Q18" s="110"/>
      <c r="R18" s="110"/>
      <c r="S18" s="111"/>
    </row>
    <row r="19" spans="1:19" s="91" customFormat="1" ht="15.75" customHeight="1">
      <c r="A19" s="72">
        <f t="shared" si="2"/>
        <v>20</v>
      </c>
      <c r="B19" s="72">
        <v>30</v>
      </c>
      <c r="C19" s="124"/>
      <c r="D19" s="106" t="b">
        <f t="shared" si="0"/>
        <v>0</v>
      </c>
      <c r="E19" s="106" t="b">
        <f t="shared" si="3"/>
        <v>0</v>
      </c>
      <c r="F19" s="107" t="b">
        <f t="shared" si="1"/>
        <v>0</v>
      </c>
      <c r="H19" s="108">
        <f t="shared" si="4"/>
        <v>0</v>
      </c>
      <c r="J19" s="121">
        <v>526</v>
      </c>
      <c r="N19" s="109"/>
      <c r="Q19" s="110"/>
      <c r="R19" s="110"/>
      <c r="S19" s="111"/>
    </row>
    <row r="20" spans="1:19" s="91" customFormat="1" ht="15.75" customHeight="1">
      <c r="A20" s="72">
        <f t="shared" si="2"/>
        <v>30</v>
      </c>
      <c r="B20" s="72">
        <v>40</v>
      </c>
      <c r="C20" s="124"/>
      <c r="D20" s="106" t="b">
        <f t="shared" si="0"/>
        <v>0</v>
      </c>
      <c r="E20" s="106" t="b">
        <f t="shared" si="3"/>
        <v>0</v>
      </c>
      <c r="F20" s="107" t="b">
        <f t="shared" si="1"/>
        <v>0</v>
      </c>
      <c r="H20" s="108">
        <f t="shared" si="4"/>
        <v>0</v>
      </c>
      <c r="J20" s="122">
        <v>674</v>
      </c>
      <c r="N20" s="109"/>
      <c r="Q20" s="110"/>
      <c r="R20" s="110"/>
      <c r="S20" s="111"/>
    </row>
    <row r="21" spans="1:19" s="91" customFormat="1" ht="15.75" customHeight="1">
      <c r="A21" s="72">
        <f t="shared" si="2"/>
        <v>40</v>
      </c>
      <c r="B21" s="72">
        <v>50</v>
      </c>
      <c r="C21" s="124"/>
      <c r="D21" s="106" t="b">
        <f t="shared" si="0"/>
        <v>0</v>
      </c>
      <c r="E21" s="106" t="b">
        <f t="shared" si="3"/>
        <v>0</v>
      </c>
      <c r="F21" s="107" t="b">
        <f t="shared" si="1"/>
        <v>0</v>
      </c>
      <c r="H21" s="108">
        <f t="shared" si="4"/>
        <v>0</v>
      </c>
      <c r="J21" s="121">
        <v>823</v>
      </c>
      <c r="N21" s="109"/>
      <c r="Q21" s="110"/>
      <c r="R21" s="110"/>
      <c r="S21" s="111"/>
    </row>
    <row r="22" spans="1:19" s="91" customFormat="1" ht="15.75" customHeight="1">
      <c r="A22" s="72">
        <f t="shared" si="2"/>
        <v>50</v>
      </c>
      <c r="B22" s="72">
        <v>60</v>
      </c>
      <c r="C22" s="124"/>
      <c r="D22" s="106" t="b">
        <f t="shared" si="0"/>
        <v>0</v>
      </c>
      <c r="E22" s="106" t="b">
        <f t="shared" si="3"/>
        <v>0</v>
      </c>
      <c r="F22" s="107" t="b">
        <f t="shared" si="1"/>
        <v>0</v>
      </c>
      <c r="H22" s="108">
        <f t="shared" si="4"/>
        <v>0</v>
      </c>
      <c r="J22" s="122">
        <v>972</v>
      </c>
      <c r="N22" s="109"/>
      <c r="Q22" s="110"/>
      <c r="R22" s="110"/>
      <c r="S22" s="111"/>
    </row>
    <row r="23" spans="1:19" s="91" customFormat="1" ht="15.75" customHeight="1">
      <c r="A23" s="72">
        <f t="shared" si="2"/>
        <v>60</v>
      </c>
      <c r="B23" s="72">
        <v>70</v>
      </c>
      <c r="C23" s="124"/>
      <c r="D23" s="106" t="b">
        <f t="shared" si="0"/>
        <v>0</v>
      </c>
      <c r="E23" s="106" t="b">
        <f t="shared" si="3"/>
        <v>0</v>
      </c>
      <c r="F23" s="107" t="b">
        <f t="shared" si="1"/>
        <v>0</v>
      </c>
      <c r="H23" s="108">
        <f t="shared" si="4"/>
        <v>0</v>
      </c>
      <c r="J23" s="121">
        <v>1121</v>
      </c>
      <c r="N23" s="109"/>
      <c r="Q23" s="110"/>
      <c r="R23" s="110"/>
      <c r="S23" s="111"/>
    </row>
    <row r="24" spans="1:19" s="91" customFormat="1" ht="15.75" customHeight="1">
      <c r="A24" s="72">
        <f t="shared" si="2"/>
        <v>70</v>
      </c>
      <c r="B24" s="72">
        <v>80</v>
      </c>
      <c r="C24" s="124"/>
      <c r="D24" s="106" t="b">
        <f t="shared" si="0"/>
        <v>0</v>
      </c>
      <c r="E24" s="106" t="b">
        <f t="shared" si="3"/>
        <v>0</v>
      </c>
      <c r="F24" s="107" t="b">
        <f t="shared" si="1"/>
        <v>0</v>
      </c>
      <c r="H24" s="108">
        <f t="shared" si="4"/>
        <v>0</v>
      </c>
      <c r="J24" s="122">
        <v>1269</v>
      </c>
      <c r="N24" s="109"/>
      <c r="Q24" s="110"/>
      <c r="R24" s="110"/>
      <c r="S24" s="111"/>
    </row>
    <row r="25" spans="1:19" s="91" customFormat="1" ht="15.75" customHeight="1">
      <c r="A25" s="72">
        <f t="shared" si="2"/>
        <v>80</v>
      </c>
      <c r="B25" s="72">
        <v>90</v>
      </c>
      <c r="C25" s="124"/>
      <c r="D25" s="106" t="b">
        <f t="shared" si="0"/>
        <v>0</v>
      </c>
      <c r="E25" s="106" t="b">
        <f t="shared" si="3"/>
        <v>0</v>
      </c>
      <c r="F25" s="107" t="b">
        <f t="shared" si="1"/>
        <v>0</v>
      </c>
      <c r="H25" s="108">
        <f t="shared" si="4"/>
        <v>0</v>
      </c>
      <c r="J25" s="121">
        <v>1418</v>
      </c>
      <c r="N25" s="109"/>
      <c r="Q25" s="110"/>
      <c r="R25" s="110"/>
      <c r="S25" s="111"/>
    </row>
    <row r="26" spans="1:19" s="91" customFormat="1" ht="15.75" customHeight="1">
      <c r="A26" s="72">
        <f t="shared" si="2"/>
        <v>90</v>
      </c>
      <c r="B26" s="72">
        <v>100</v>
      </c>
      <c r="C26" s="124"/>
      <c r="D26" s="106" t="b">
        <f t="shared" si="0"/>
        <v>0</v>
      </c>
      <c r="E26" s="106" t="b">
        <f t="shared" si="3"/>
        <v>0</v>
      </c>
      <c r="F26" s="107" t="b">
        <f t="shared" si="1"/>
        <v>0</v>
      </c>
      <c r="H26" s="108">
        <f t="shared" si="4"/>
        <v>0</v>
      </c>
      <c r="J26" s="122">
        <v>1523</v>
      </c>
      <c r="N26" s="109"/>
      <c r="Q26" s="110"/>
      <c r="R26" s="110"/>
      <c r="S26" s="111"/>
    </row>
    <row r="27" spans="1:19" s="91" customFormat="1" ht="15.75" customHeight="1">
      <c r="A27" s="72">
        <f t="shared" si="2"/>
        <v>100</v>
      </c>
      <c r="B27" s="72">
        <v>125</v>
      </c>
      <c r="C27" s="124"/>
      <c r="D27" s="106" t="b">
        <f t="shared" si="0"/>
        <v>0</v>
      </c>
      <c r="E27" s="106" t="b">
        <f t="shared" si="3"/>
        <v>0</v>
      </c>
      <c r="F27" s="107" t="b">
        <f t="shared" si="1"/>
        <v>0</v>
      </c>
      <c r="H27" s="108">
        <f t="shared" si="4"/>
        <v>0</v>
      </c>
      <c r="J27" s="121">
        <v>1802</v>
      </c>
      <c r="N27" s="109"/>
      <c r="Q27" s="110"/>
      <c r="R27" s="110"/>
      <c r="S27" s="111"/>
    </row>
    <row r="28" spans="1:19" s="91" customFormat="1" ht="15.75" customHeight="1">
      <c r="A28" s="72">
        <f t="shared" si="2"/>
        <v>125</v>
      </c>
      <c r="B28" s="72">
        <v>150</v>
      </c>
      <c r="C28" s="124"/>
      <c r="D28" s="106" t="b">
        <f t="shared" si="0"/>
        <v>0</v>
      </c>
      <c r="E28" s="106" t="b">
        <f t="shared" si="3"/>
        <v>0</v>
      </c>
      <c r="F28" s="107" t="b">
        <f t="shared" si="1"/>
        <v>0</v>
      </c>
      <c r="H28" s="108">
        <f t="shared" si="4"/>
        <v>0</v>
      </c>
      <c r="J28" s="122">
        <v>2125</v>
      </c>
      <c r="N28" s="109"/>
      <c r="Q28" s="110"/>
      <c r="R28" s="110"/>
      <c r="S28" s="111"/>
    </row>
    <row r="29" spans="1:19" s="91" customFormat="1" ht="15.75" customHeight="1">
      <c r="A29" s="72">
        <f t="shared" si="2"/>
        <v>150</v>
      </c>
      <c r="B29" s="72">
        <v>175</v>
      </c>
      <c r="C29" s="124"/>
      <c r="D29" s="106" t="b">
        <f t="shared" si="0"/>
        <v>0</v>
      </c>
      <c r="E29" s="106" t="b">
        <f t="shared" si="3"/>
        <v>0</v>
      </c>
      <c r="F29" s="107" t="b">
        <f t="shared" si="1"/>
        <v>0</v>
      </c>
      <c r="H29" s="108">
        <f t="shared" si="4"/>
        <v>0</v>
      </c>
      <c r="J29" s="121">
        <v>2448</v>
      </c>
      <c r="N29" s="109"/>
      <c r="Q29" s="110"/>
      <c r="R29" s="110"/>
      <c r="S29" s="111"/>
    </row>
    <row r="30" spans="1:19" s="91" customFormat="1" ht="15.75" customHeight="1">
      <c r="A30" s="72">
        <f t="shared" si="2"/>
        <v>175</v>
      </c>
      <c r="B30" s="72">
        <v>200</v>
      </c>
      <c r="C30" s="124"/>
      <c r="D30" s="106" t="b">
        <f t="shared" si="0"/>
        <v>0</v>
      </c>
      <c r="E30" s="106" t="b">
        <f t="shared" si="3"/>
        <v>0</v>
      </c>
      <c r="F30" s="107" t="b">
        <f t="shared" si="1"/>
        <v>0</v>
      </c>
      <c r="H30" s="108">
        <f t="shared" si="4"/>
        <v>0</v>
      </c>
      <c r="J30" s="122">
        <v>2833</v>
      </c>
      <c r="N30" s="109"/>
      <c r="Q30" s="110"/>
      <c r="R30" s="110"/>
      <c r="S30" s="111"/>
    </row>
    <row r="31" spans="1:19" s="91" customFormat="1" ht="15.75" customHeight="1">
      <c r="A31" s="72">
        <f t="shared" si="2"/>
        <v>200</v>
      </c>
      <c r="B31" s="72">
        <v>225</v>
      </c>
      <c r="C31" s="124"/>
      <c r="D31" s="106" t="b">
        <f t="shared" si="0"/>
        <v>0</v>
      </c>
      <c r="E31" s="106" t="b">
        <f t="shared" si="3"/>
        <v>0</v>
      </c>
      <c r="F31" s="107" t="b">
        <f t="shared" si="1"/>
        <v>0</v>
      </c>
      <c r="H31" s="108">
        <f t="shared" si="4"/>
        <v>0</v>
      </c>
      <c r="J31" s="121">
        <v>3163</v>
      </c>
      <c r="N31" s="109"/>
      <c r="Q31" s="110"/>
      <c r="R31" s="110"/>
      <c r="S31" s="111"/>
    </row>
    <row r="32" spans="1:19" s="91" customFormat="1" ht="15.75" customHeight="1">
      <c r="A32" s="72">
        <f t="shared" si="2"/>
        <v>225</v>
      </c>
      <c r="B32" s="72">
        <v>250</v>
      </c>
      <c r="C32" s="124"/>
      <c r="D32" s="106" t="b">
        <f t="shared" si="0"/>
        <v>0</v>
      </c>
      <c r="E32" s="106" t="b">
        <f t="shared" si="3"/>
        <v>0</v>
      </c>
      <c r="F32" s="107" t="b">
        <f t="shared" si="1"/>
        <v>0</v>
      </c>
      <c r="H32" s="108">
        <f t="shared" si="4"/>
        <v>0</v>
      </c>
      <c r="J32" s="122">
        <v>3493</v>
      </c>
      <c r="N32" s="109"/>
      <c r="Q32" s="110"/>
      <c r="R32" s="110"/>
      <c r="S32" s="111"/>
    </row>
    <row r="33" spans="1:19" s="91" customFormat="1" ht="15.75" customHeight="1">
      <c r="A33" s="72">
        <f t="shared" si="2"/>
        <v>250</v>
      </c>
      <c r="B33" s="72">
        <v>275</v>
      </c>
      <c r="C33" s="124"/>
      <c r="D33" s="106" t="b">
        <f t="shared" si="0"/>
        <v>0</v>
      </c>
      <c r="E33" s="106" t="b">
        <f t="shared" si="3"/>
        <v>0</v>
      </c>
      <c r="F33" s="107" t="b">
        <f t="shared" si="1"/>
        <v>0</v>
      </c>
      <c r="H33" s="108">
        <f t="shared" si="4"/>
        <v>0</v>
      </c>
      <c r="J33" s="121">
        <v>3823</v>
      </c>
      <c r="N33" s="109"/>
      <c r="Q33" s="110"/>
      <c r="R33" s="110"/>
      <c r="S33" s="111"/>
    </row>
    <row r="34" spans="1:19" s="91" customFormat="1" ht="15.75" customHeight="1">
      <c r="A34" s="72">
        <f t="shared" si="2"/>
        <v>275</v>
      </c>
      <c r="B34" s="72">
        <v>300</v>
      </c>
      <c r="C34" s="124"/>
      <c r="D34" s="106" t="b">
        <f t="shared" si="0"/>
        <v>0</v>
      </c>
      <c r="E34" s="106" t="b">
        <f t="shared" si="3"/>
        <v>0</v>
      </c>
      <c r="F34" s="107" t="b">
        <f t="shared" si="1"/>
        <v>0</v>
      </c>
      <c r="H34" s="108">
        <f t="shared" si="4"/>
        <v>0</v>
      </c>
      <c r="J34" s="122">
        <v>4153</v>
      </c>
      <c r="N34" s="109"/>
      <c r="Q34" s="110"/>
      <c r="R34" s="110"/>
      <c r="S34" s="111"/>
    </row>
    <row r="35" spans="1:19" s="91" customFormat="1" ht="15.75" customHeight="1">
      <c r="A35" s="72">
        <f t="shared" si="2"/>
        <v>300</v>
      </c>
      <c r="B35" s="72">
        <v>325</v>
      </c>
      <c r="C35" s="124"/>
      <c r="D35" s="106" t="b">
        <f t="shared" si="0"/>
        <v>0</v>
      </c>
      <c r="E35" s="106" t="b">
        <f t="shared" si="3"/>
        <v>0</v>
      </c>
      <c r="F35" s="107" t="b">
        <f t="shared" si="1"/>
        <v>0</v>
      </c>
      <c r="H35" s="108">
        <f t="shared" si="4"/>
        <v>0</v>
      </c>
      <c r="J35" s="121">
        <v>4483</v>
      </c>
      <c r="N35" s="109"/>
      <c r="Q35" s="110"/>
      <c r="R35" s="110"/>
      <c r="S35" s="111"/>
    </row>
    <row r="36" spans="1:19" s="91" customFormat="1" ht="15.75" customHeight="1">
      <c r="A36" s="72">
        <f t="shared" si="2"/>
        <v>325</v>
      </c>
      <c r="B36" s="123">
        <v>350</v>
      </c>
      <c r="C36" s="124"/>
      <c r="D36" s="106" t="b">
        <f t="shared" si="0"/>
        <v>0</v>
      </c>
      <c r="E36" s="106" t="b">
        <f t="shared" si="3"/>
        <v>0</v>
      </c>
      <c r="F36" s="107" t="b">
        <f t="shared" si="1"/>
        <v>0</v>
      </c>
      <c r="H36" s="108">
        <f t="shared" si="4"/>
        <v>0</v>
      </c>
      <c r="J36" s="122">
        <v>4813</v>
      </c>
      <c r="N36" s="109"/>
      <c r="Q36" s="110"/>
      <c r="R36" s="110"/>
      <c r="S36" s="111"/>
    </row>
    <row r="37" spans="1:6" s="91" customFormat="1" ht="29.25" customHeight="1">
      <c r="A37" s="237" t="s">
        <v>65</v>
      </c>
      <c r="B37" s="237"/>
      <c r="C37" s="112">
        <f>SUM(C17:C36)</f>
        <v>0</v>
      </c>
      <c r="D37" s="112">
        <f>SUM(D17:D36)</f>
        <v>0</v>
      </c>
      <c r="E37" s="112">
        <f>SUM(E17:E36)</f>
        <v>0</v>
      </c>
      <c r="F37" s="113">
        <f>SUM(F17:F36)</f>
        <v>0</v>
      </c>
    </row>
    <row r="38" spans="1:6" s="91" customFormat="1" ht="12.75">
      <c r="A38" s="78"/>
      <c r="B38" s="78"/>
      <c r="C38" s="78"/>
      <c r="D38" s="78"/>
      <c r="E38" s="78"/>
      <c r="F38" s="78"/>
    </row>
    <row r="39" spans="1:6" s="53" customFormat="1" ht="15" customHeight="1">
      <c r="A39" s="51" t="s">
        <v>66</v>
      </c>
      <c r="B39" s="114">
        <f>Autocertificazione!B40</f>
        <v>0</v>
      </c>
      <c r="C39" s="76"/>
      <c r="D39" s="205" t="s">
        <v>67</v>
      </c>
      <c r="E39" s="210"/>
      <c r="F39" s="210"/>
    </row>
    <row r="40" spans="1:6" s="53" customFormat="1" ht="15" customHeight="1">
      <c r="A40" s="51"/>
      <c r="B40" s="115"/>
      <c r="C40" s="51"/>
      <c r="D40" s="205" t="s">
        <v>68</v>
      </c>
      <c r="E40" s="210"/>
      <c r="F40" s="210"/>
    </row>
    <row r="41" spans="1:7" s="53" customFormat="1" ht="15.75" customHeight="1">
      <c r="A41" s="51"/>
      <c r="B41" s="51"/>
      <c r="C41" s="51"/>
      <c r="D41" s="211"/>
      <c r="E41" s="212"/>
      <c r="F41" s="212"/>
      <c r="G41" s="77"/>
    </row>
    <row r="42" spans="1:6" s="53" customFormat="1" ht="14.25" customHeight="1">
      <c r="A42" s="51"/>
      <c r="B42" s="51"/>
      <c r="C42" s="51"/>
      <c r="D42" s="213"/>
      <c r="E42" s="213"/>
      <c r="F42" s="213"/>
    </row>
    <row r="43" spans="1:6" s="91" customFormat="1" ht="9" customHeight="1">
      <c r="A43" s="78"/>
      <c r="B43" s="78"/>
      <c r="C43" s="78"/>
      <c r="D43" s="78"/>
      <c r="E43" s="78"/>
      <c r="F43" s="78"/>
    </row>
    <row r="44" spans="1:6" s="91" customFormat="1" ht="16.5" customHeight="1">
      <c r="A44" s="78"/>
      <c r="B44" s="78"/>
      <c r="C44" s="78"/>
      <c r="D44" s="78"/>
      <c r="E44" s="78"/>
      <c r="F44" s="78"/>
    </row>
    <row r="45" spans="1:4" s="91" customFormat="1" ht="54.75" customHeight="1">
      <c r="A45" s="209" t="s">
        <v>78</v>
      </c>
      <c r="B45" s="209"/>
      <c r="C45" s="220"/>
      <c r="D45" s="220"/>
    </row>
    <row r="46" s="91" customFormat="1" ht="12.75"/>
    <row r="47" spans="4:6" s="91" customFormat="1" ht="12.75">
      <c r="D47" s="116"/>
      <c r="E47" s="116"/>
      <c r="F47" s="116"/>
    </row>
    <row r="48" spans="1:5" s="91" customFormat="1" ht="12.75">
      <c r="A48" s="219"/>
      <c r="B48" s="219"/>
      <c r="C48" s="219"/>
      <c r="D48" s="219"/>
      <c r="E48" s="219"/>
    </row>
    <row r="49" spans="1:5" s="91" customFormat="1" ht="12.75">
      <c r="A49" s="219"/>
      <c r="B49" s="219"/>
      <c r="C49" s="219"/>
      <c r="D49" s="219"/>
      <c r="E49" s="219"/>
    </row>
    <row r="50" spans="1:5" s="91" customFormat="1" ht="12.75">
      <c r="A50" s="219"/>
      <c r="B50" s="219"/>
      <c r="C50" s="219"/>
      <c r="D50" s="219"/>
      <c r="E50" s="219"/>
    </row>
    <row r="51" s="91" customFormat="1" ht="71.25" customHeight="1"/>
    <row r="52" s="91" customFormat="1" ht="84" customHeight="1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</sheetData>
  <sheetProtection selectLockedCells="1"/>
  <mergeCells count="19">
    <mergeCell ref="A50:E50"/>
    <mergeCell ref="D39:F39"/>
    <mergeCell ref="D40:F40"/>
    <mergeCell ref="D41:F42"/>
    <mergeCell ref="A45:D45"/>
    <mergeCell ref="A48:E48"/>
    <mergeCell ref="A49:E49"/>
    <mergeCell ref="A12:B12"/>
    <mergeCell ref="A13:F13"/>
    <mergeCell ref="H13:H14"/>
    <mergeCell ref="A14:B14"/>
    <mergeCell ref="J14:J15"/>
    <mergeCell ref="A37:B37"/>
    <mergeCell ref="A2:G2"/>
    <mergeCell ref="A6:C6"/>
    <mergeCell ref="A8:E8"/>
    <mergeCell ref="B9:E9"/>
    <mergeCell ref="B10:E10"/>
    <mergeCell ref="B11:C11"/>
  </mergeCells>
  <printOptions/>
  <pageMargins left="0.7479166666666667" right="0.7479166666666667" top="0.5201388888888889" bottom="0.44027777777777777" header="0.5118055555555556" footer="0.5118055555555556"/>
  <pageSetup fitToHeight="1" fitToWidth="1" horizontalDpi="300" verticalDpi="300" orientation="portrait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tabSelected="1" zoomScale="85" zoomScaleNormal="85" zoomScaleSheetLayoutView="85" zoomScalePageLayoutView="0" workbookViewId="0" topLeftCell="A22">
      <selection activeCell="A48" sqref="A48:IV48"/>
    </sheetView>
  </sheetViews>
  <sheetFormatPr defaultColWidth="8.7109375" defaultRowHeight="12.75"/>
  <cols>
    <col min="1" max="1" width="9.7109375" style="53" customWidth="1"/>
    <col min="2" max="2" width="72.7109375" style="53" customWidth="1"/>
    <col min="3" max="6" width="20.7109375" style="53" customWidth="1"/>
    <col min="7" max="7" width="2.421875" style="53" customWidth="1"/>
    <col min="8" max="8" width="21.8515625" style="53" customWidth="1"/>
    <col min="9" max="16" width="8.7109375" style="53" customWidth="1"/>
    <col min="17" max="17" width="3.7109375" style="53" customWidth="1"/>
    <col min="18" max="16384" width="8.7109375" style="53" customWidth="1"/>
  </cols>
  <sheetData>
    <row r="1" spans="1:6" ht="89.25" customHeight="1">
      <c r="A1" s="54"/>
      <c r="B1" s="54"/>
      <c r="C1" s="54"/>
      <c r="D1" s="54"/>
      <c r="E1" s="54"/>
      <c r="F1" s="54"/>
    </row>
    <row r="2" spans="1:6" ht="12.75">
      <c r="A2" s="197"/>
      <c r="B2" s="197"/>
      <c r="C2" s="197"/>
      <c r="D2" s="197"/>
      <c r="E2" s="197"/>
      <c r="F2" s="197"/>
    </row>
    <row r="3" spans="1:6" ht="12.75">
      <c r="A3" s="118"/>
      <c r="B3" s="119" t="s">
        <v>81</v>
      </c>
      <c r="C3" s="118"/>
      <c r="D3" s="118"/>
      <c r="E3" s="118"/>
      <c r="F3" s="118"/>
    </row>
    <row r="4" spans="1:6" ht="12.75">
      <c r="A4" s="118"/>
      <c r="B4" s="120" t="s">
        <v>82</v>
      </c>
      <c r="C4" s="118"/>
      <c r="D4" s="118"/>
      <c r="E4" s="118"/>
      <c r="F4" s="118"/>
    </row>
    <row r="5" spans="1:6" ht="12.75">
      <c r="A5" s="118"/>
      <c r="B5" s="118"/>
      <c r="C5" s="118"/>
      <c r="D5" s="118"/>
      <c r="E5" s="118"/>
      <c r="F5" s="118"/>
    </row>
    <row r="6" spans="1:6" ht="12.75">
      <c r="A6" s="118"/>
      <c r="B6" s="118"/>
      <c r="C6" s="118"/>
      <c r="D6" s="118"/>
      <c r="E6" s="118"/>
      <c r="F6" s="118"/>
    </row>
    <row r="7" spans="1:11" ht="12.75" customHeight="1">
      <c r="A7" s="55" t="s">
        <v>23</v>
      </c>
      <c r="B7" s="56"/>
      <c r="D7" s="51"/>
      <c r="E7" s="51"/>
      <c r="F7" s="51"/>
      <c r="G7" s="57"/>
      <c r="I7" s="57"/>
      <c r="J7" s="57"/>
      <c r="K7" s="57"/>
    </row>
    <row r="8" spans="1:17" ht="26.25" customHeight="1">
      <c r="A8" s="58" t="s">
        <v>109</v>
      </c>
      <c r="B8" s="54"/>
      <c r="C8" s="51"/>
      <c r="D8" s="59"/>
      <c r="E8" s="59" t="s">
        <v>24</v>
      </c>
      <c r="F8" s="147"/>
      <c r="H8" s="206" t="s">
        <v>79</v>
      </c>
      <c r="J8" s="117"/>
      <c r="K8" s="117"/>
      <c r="L8" s="117"/>
      <c r="M8" s="117"/>
      <c r="N8" s="117"/>
      <c r="O8" s="117"/>
      <c r="P8" s="117"/>
      <c r="Q8" s="117"/>
    </row>
    <row r="9" spans="1:11" ht="26.25" customHeight="1">
      <c r="A9" s="198" t="s">
        <v>25</v>
      </c>
      <c r="B9" s="198"/>
      <c r="C9" s="198"/>
      <c r="D9" s="60"/>
      <c r="E9" s="61"/>
      <c r="F9" s="61"/>
      <c r="G9" s="57"/>
      <c r="H9" s="206"/>
      <c r="I9" s="57"/>
      <c r="J9" s="57"/>
      <c r="K9" s="57"/>
    </row>
    <row r="10" spans="1:8" ht="24" customHeight="1">
      <c r="A10" s="62" t="s">
        <v>26</v>
      </c>
      <c r="B10" s="64">
        <f>Autocertificazione!D10</f>
        <v>0</v>
      </c>
      <c r="C10" s="63"/>
      <c r="D10" s="59"/>
      <c r="E10" s="59" t="s">
        <v>27</v>
      </c>
      <c r="F10" s="65">
        <f>IF(F20&lt;&gt;0,E40/F20,"")</f>
      </c>
      <c r="H10" s="206"/>
    </row>
    <row r="11" spans="1:8" ht="24" customHeight="1">
      <c r="A11" s="62" t="s">
        <v>28</v>
      </c>
      <c r="B11" s="125"/>
      <c r="C11" s="63"/>
      <c r="D11" s="51"/>
      <c r="E11" s="51"/>
      <c r="F11" s="51"/>
      <c r="H11" s="206"/>
    </row>
    <row r="12" spans="1:8" ht="24" customHeight="1">
      <c r="A12" s="62" t="s">
        <v>29</v>
      </c>
      <c r="B12" s="125"/>
      <c r="C12" s="63"/>
      <c r="D12" s="51"/>
      <c r="E12" s="51"/>
      <c r="F12" s="51"/>
      <c r="H12" s="206"/>
    </row>
    <row r="13" spans="1:8" ht="12.75">
      <c r="A13" s="66"/>
      <c r="B13" s="51"/>
      <c r="C13" s="51"/>
      <c r="D13" s="51"/>
      <c r="E13" s="51"/>
      <c r="F13" s="51"/>
      <c r="H13" s="206"/>
    </row>
    <row r="14" spans="1:8" ht="12.75">
      <c r="A14" s="51"/>
      <c r="B14" s="199" t="s">
        <v>30</v>
      </c>
      <c r="C14" s="67" t="s">
        <v>31</v>
      </c>
      <c r="D14" s="67" t="s">
        <v>32</v>
      </c>
      <c r="E14" s="67" t="s">
        <v>32</v>
      </c>
      <c r="F14" s="67" t="s">
        <v>32</v>
      </c>
      <c r="H14" s="206"/>
    </row>
    <row r="15" spans="1:8" ht="12.75">
      <c r="A15" s="59"/>
      <c r="B15" s="199"/>
      <c r="C15" s="67" t="s">
        <v>33</v>
      </c>
      <c r="D15" s="67" t="s">
        <v>34</v>
      </c>
      <c r="E15" s="67" t="s">
        <v>35</v>
      </c>
      <c r="F15" s="67" t="s">
        <v>36</v>
      </c>
      <c r="H15" s="206"/>
    </row>
    <row r="16" spans="1:8" ht="12.75">
      <c r="A16" s="61"/>
      <c r="B16" s="199"/>
      <c r="C16" s="67"/>
      <c r="D16" s="67"/>
      <c r="E16" s="67" t="s">
        <v>37</v>
      </c>
      <c r="F16" s="67" t="s">
        <v>38</v>
      </c>
      <c r="H16" s="206"/>
    </row>
    <row r="17" spans="1:8" ht="12.75">
      <c r="A17" s="59"/>
      <c r="B17" s="67"/>
      <c r="C17" s="67" t="s">
        <v>39</v>
      </c>
      <c r="D17" s="67" t="s">
        <v>40</v>
      </c>
      <c r="E17" s="67" t="s">
        <v>41</v>
      </c>
      <c r="F17" s="67" t="s">
        <v>42</v>
      </c>
      <c r="H17" s="206"/>
    </row>
    <row r="18" spans="1:8" ht="12.75">
      <c r="A18" s="51"/>
      <c r="B18" s="67" t="s">
        <v>43</v>
      </c>
      <c r="C18" s="126"/>
      <c r="D18" s="126"/>
      <c r="E18" s="126"/>
      <c r="F18" s="68">
        <f>C18+D18-E18</f>
        <v>0</v>
      </c>
      <c r="H18" s="206"/>
    </row>
    <row r="19" spans="1:8" ht="12.75">
      <c r="A19" s="51"/>
      <c r="B19" s="67" t="s">
        <v>44</v>
      </c>
      <c r="C19" s="126"/>
      <c r="D19" s="126"/>
      <c r="E19" s="126"/>
      <c r="F19" s="68">
        <f>C19+D19-E19</f>
        <v>0</v>
      </c>
      <c r="H19" s="206"/>
    </row>
    <row r="20" spans="1:8" ht="12.75">
      <c r="A20" s="51"/>
      <c r="B20" s="67" t="s">
        <v>45</v>
      </c>
      <c r="C20" s="68">
        <f>C18+C19</f>
        <v>0</v>
      </c>
      <c r="D20" s="68">
        <f>D18+D19</f>
        <v>0</v>
      </c>
      <c r="E20" s="68">
        <f>E18+E19</f>
        <v>0</v>
      </c>
      <c r="F20" s="68">
        <f>F18+F19</f>
        <v>0</v>
      </c>
      <c r="H20" s="206"/>
    </row>
    <row r="21" spans="1:6" ht="12.75">
      <c r="A21" s="51"/>
      <c r="B21" s="51"/>
      <c r="C21" s="51"/>
      <c r="D21" s="51"/>
      <c r="E21" s="51"/>
      <c r="F21" s="51"/>
    </row>
    <row r="22" spans="1:6" ht="23.25" customHeight="1">
      <c r="A22" s="204" t="s">
        <v>46</v>
      </c>
      <c r="B22" s="205"/>
      <c r="C22" s="205"/>
      <c r="D22" s="205"/>
      <c r="E22" s="205"/>
      <c r="F22" s="205"/>
    </row>
    <row r="23" spans="1:6" ht="12.75">
      <c r="A23" s="214" t="s">
        <v>47</v>
      </c>
      <c r="B23" s="214"/>
      <c r="C23" s="69" t="s">
        <v>48</v>
      </c>
      <c r="D23" s="69" t="s">
        <v>49</v>
      </c>
      <c r="E23" s="207" t="s">
        <v>50</v>
      </c>
      <c r="F23" s="207" t="s">
        <v>84</v>
      </c>
    </row>
    <row r="24" spans="1:6" ht="12.75">
      <c r="A24" s="214"/>
      <c r="B24" s="214"/>
      <c r="C24" s="69" t="s">
        <v>51</v>
      </c>
      <c r="D24" s="69" t="s">
        <v>52</v>
      </c>
      <c r="E24" s="208"/>
      <c r="F24" s="208"/>
    </row>
    <row r="25" spans="1:6" ht="12.75">
      <c r="A25" s="214"/>
      <c r="B25" s="214"/>
      <c r="C25" s="69" t="s">
        <v>53</v>
      </c>
      <c r="D25" s="69" t="s">
        <v>53</v>
      </c>
      <c r="E25" s="69" t="s">
        <v>53</v>
      </c>
      <c r="F25" s="69" t="s">
        <v>54</v>
      </c>
    </row>
    <row r="26" spans="1:6" ht="27.75" customHeight="1">
      <c r="A26" s="200" t="s">
        <v>86</v>
      </c>
      <c r="B26" s="201"/>
      <c r="C26" s="128">
        <f>SUM(C27:C29)</f>
        <v>0</v>
      </c>
      <c r="D26" s="128">
        <f>SUM(D27:D29)</f>
        <v>0</v>
      </c>
      <c r="E26" s="128">
        <f>SUM(E27:E29)</f>
        <v>0</v>
      </c>
      <c r="F26" s="129">
        <f>SUM(F27:F29)</f>
        <v>0</v>
      </c>
    </row>
    <row r="27" spans="1:6" ht="26.25" customHeight="1">
      <c r="A27" s="130" t="s">
        <v>55</v>
      </c>
      <c r="B27" s="132" t="s">
        <v>85</v>
      </c>
      <c r="C27" s="148">
        <f>'Mod. B1-CS'!C37</f>
        <v>0</v>
      </c>
      <c r="D27" s="148">
        <f>'Mod. B1-CS'!D37</f>
        <v>0</v>
      </c>
      <c r="E27" s="148">
        <f>'Mod. B1-CS'!E37</f>
        <v>0</v>
      </c>
      <c r="F27" s="149">
        <f>'Mod. B1-CS'!F37</f>
        <v>0</v>
      </c>
    </row>
    <row r="28" spans="1:9" ht="26.25" customHeight="1">
      <c r="A28" s="130" t="s">
        <v>56</v>
      </c>
      <c r="B28" s="132" t="s">
        <v>87</v>
      </c>
      <c r="C28" s="148">
        <f>'Mod. B2-BG'!C37</f>
        <v>0</v>
      </c>
      <c r="D28" s="148">
        <f>'Mod. B2-BG'!D37</f>
        <v>0</v>
      </c>
      <c r="E28" s="148">
        <f>'Mod. B2-BG'!E37</f>
        <v>0</v>
      </c>
      <c r="F28" s="149">
        <f>'Mod. B2-BG'!F37</f>
        <v>0</v>
      </c>
      <c r="G28" s="70"/>
      <c r="I28" s="70"/>
    </row>
    <row r="29" spans="1:6" ht="26.25" customHeight="1">
      <c r="A29" s="130" t="s">
        <v>57</v>
      </c>
      <c r="B29" s="132" t="s">
        <v>88</v>
      </c>
      <c r="C29" s="148">
        <f>'Mod. B3-CS12'!C37</f>
        <v>0</v>
      </c>
      <c r="D29" s="148">
        <f>'Mod. B3-CS12'!D37</f>
        <v>0</v>
      </c>
      <c r="E29" s="148">
        <f>'Mod. B3-CS12'!E37</f>
        <v>0</v>
      </c>
      <c r="F29" s="149">
        <f>'Mod. B3-CS12'!F37</f>
        <v>0</v>
      </c>
    </row>
    <row r="30" spans="1:6" ht="27.75" customHeight="1">
      <c r="A30" s="202" t="s">
        <v>89</v>
      </c>
      <c r="B30" s="203"/>
      <c r="C30" s="133">
        <f>C31+C32+C33</f>
        <v>0</v>
      </c>
      <c r="D30" s="133">
        <f>D31+D32+D33</f>
        <v>0</v>
      </c>
      <c r="E30" s="133">
        <f>E31+E32+E33</f>
        <v>0</v>
      </c>
      <c r="F30" s="134">
        <f>F31+F32+F33</f>
        <v>0</v>
      </c>
    </row>
    <row r="31" spans="1:6" ht="26.25" customHeight="1">
      <c r="A31" s="131" t="s">
        <v>58</v>
      </c>
      <c r="B31" s="150" t="s">
        <v>90</v>
      </c>
      <c r="C31" s="151">
        <f>'Mod. B4-ASI'!C37</f>
        <v>0</v>
      </c>
      <c r="D31" s="151">
        <f>'Mod. B4-ASI'!D37</f>
        <v>0</v>
      </c>
      <c r="E31" s="151">
        <f>'Mod. B4-ASI'!E37</f>
        <v>0</v>
      </c>
      <c r="F31" s="152">
        <f>'Mod. B4-ASI'!F37</f>
        <v>0</v>
      </c>
    </row>
    <row r="32" spans="1:6" ht="26.25" customHeight="1">
      <c r="A32" s="131" t="s">
        <v>59</v>
      </c>
      <c r="B32" s="150" t="s">
        <v>91</v>
      </c>
      <c r="C32" s="151">
        <f>'Mod. B5-AMI'!C37</f>
        <v>0</v>
      </c>
      <c r="D32" s="151">
        <f>'Mod. B5-AMI'!D37</f>
        <v>0</v>
      </c>
      <c r="E32" s="151">
        <f>'Mod. B5-AMI'!E37</f>
        <v>0</v>
      </c>
      <c r="F32" s="152">
        <f>'Mod. B5-AMI'!F37</f>
        <v>0</v>
      </c>
    </row>
    <row r="33" spans="1:6" ht="26.25" customHeight="1">
      <c r="A33" s="131" t="s">
        <v>60</v>
      </c>
      <c r="B33" s="150" t="s">
        <v>92</v>
      </c>
      <c r="C33" s="151">
        <f>'Mod. B6-AAI'!C37</f>
        <v>0</v>
      </c>
      <c r="D33" s="151">
        <f>'Mod. B6-AAI'!D37</f>
        <v>0</v>
      </c>
      <c r="E33" s="151">
        <f>'Mod. B6-AAI'!E37</f>
        <v>0</v>
      </c>
      <c r="F33" s="152">
        <f>'Mod. B6-AAI'!F37</f>
        <v>0</v>
      </c>
    </row>
    <row r="34" spans="1:6" ht="27.75" customHeight="1">
      <c r="A34" s="215" t="s">
        <v>112</v>
      </c>
      <c r="B34" s="216"/>
      <c r="C34" s="135">
        <f>SUM(C35:C36)</f>
        <v>0</v>
      </c>
      <c r="D34" s="135">
        <f>SUM(D35:D36)</f>
        <v>0</v>
      </c>
      <c r="E34" s="135">
        <f>SUM(E35:E36)</f>
        <v>0</v>
      </c>
      <c r="F34" s="136">
        <f>SUM(F35:F36)</f>
        <v>0</v>
      </c>
    </row>
    <row r="35" spans="1:6" ht="27.75" customHeight="1">
      <c r="A35" s="137" t="s">
        <v>61</v>
      </c>
      <c r="B35" s="138" t="s">
        <v>93</v>
      </c>
      <c r="C35" s="153">
        <f>'Mod. B7-AMS'!C37</f>
        <v>0</v>
      </c>
      <c r="D35" s="153">
        <f>'Mod. B7-AMS'!D37</f>
        <v>0</v>
      </c>
      <c r="E35" s="153">
        <f>'Mod. B7-AMS'!E37</f>
        <v>0</v>
      </c>
      <c r="F35" s="154">
        <f>'Mod. B7-AMS'!F37</f>
        <v>0</v>
      </c>
    </row>
    <row r="36" spans="1:6" ht="27.75" customHeight="1">
      <c r="A36" s="137" t="s">
        <v>62</v>
      </c>
      <c r="B36" s="138" t="s">
        <v>94</v>
      </c>
      <c r="C36" s="153">
        <f>'Mod. B8-AAS'!C37</f>
        <v>0</v>
      </c>
      <c r="D36" s="153">
        <f>'Mod. B8-AAS'!D37</f>
        <v>0</v>
      </c>
      <c r="E36" s="153">
        <f>'Mod. B8-AAS'!E37</f>
        <v>0</v>
      </c>
      <c r="F36" s="154">
        <f>'Mod. B8-AAS'!F37</f>
        <v>0</v>
      </c>
    </row>
    <row r="37" spans="1:6" ht="27.75" customHeight="1">
      <c r="A37" s="217" t="s">
        <v>95</v>
      </c>
      <c r="B37" s="218"/>
      <c r="C37" s="139">
        <f>SUM(C38:C39)</f>
        <v>0</v>
      </c>
      <c r="D37" s="139">
        <f>SUM(D38:D39)</f>
        <v>0</v>
      </c>
      <c r="E37" s="139">
        <f>SUM(E38:E39)</f>
        <v>0</v>
      </c>
      <c r="F37" s="140">
        <f>SUM(F38:F39)</f>
        <v>0</v>
      </c>
    </row>
    <row r="38" spans="1:6" ht="27.75" customHeight="1">
      <c r="A38" s="141" t="s">
        <v>63</v>
      </c>
      <c r="B38" s="142" t="s">
        <v>96</v>
      </c>
      <c r="C38" s="155">
        <f>'Mod. B9-AMO65'!C37</f>
        <v>0</v>
      </c>
      <c r="D38" s="155">
        <f>'Mod. B9-AMO65'!D37</f>
        <v>0</v>
      </c>
      <c r="E38" s="155">
        <f>'Mod. B9-AMO65'!E37</f>
        <v>0</v>
      </c>
      <c r="F38" s="156">
        <f>'Mod. B9-AMO65'!F37</f>
        <v>0</v>
      </c>
    </row>
    <row r="39" spans="1:6" ht="27.75" customHeight="1">
      <c r="A39" s="141" t="s">
        <v>64</v>
      </c>
      <c r="B39" s="142" t="s">
        <v>97</v>
      </c>
      <c r="C39" s="155">
        <f>'Mod. B10-AAO65'!C37</f>
        <v>0</v>
      </c>
      <c r="D39" s="155">
        <f>'Mod. B10-AAO65'!D37</f>
        <v>0</v>
      </c>
      <c r="E39" s="155">
        <f>'Mod. B10-AAO65'!E37</f>
        <v>0</v>
      </c>
      <c r="F39" s="156">
        <f>'Mod. B10-AAO65'!F37</f>
        <v>0</v>
      </c>
    </row>
    <row r="40" spans="1:6" ht="24.75" customHeight="1">
      <c r="A40" s="144"/>
      <c r="B40" s="144" t="s">
        <v>65</v>
      </c>
      <c r="C40" s="145">
        <f>C26+C30+C34+C37</f>
        <v>0</v>
      </c>
      <c r="D40" s="145">
        <f>D26+D30+D34+D37</f>
        <v>0</v>
      </c>
      <c r="E40" s="145">
        <f>E26+E30+E34+E37</f>
        <v>0</v>
      </c>
      <c r="F40" s="146">
        <f>F26+F30+F34+F37</f>
        <v>0</v>
      </c>
    </row>
    <row r="41" spans="1:6" ht="19.5" customHeight="1">
      <c r="A41" s="51"/>
      <c r="B41" s="51"/>
      <c r="C41" s="51"/>
      <c r="D41" s="51"/>
      <c r="E41" s="73"/>
      <c r="F41" s="74"/>
    </row>
    <row r="42" spans="1:6" ht="15" customHeight="1">
      <c r="A42" s="51" t="s">
        <v>66</v>
      </c>
      <c r="B42" s="75">
        <f>Autocertificazione!B40</f>
        <v>0</v>
      </c>
      <c r="C42" s="205" t="s">
        <v>67</v>
      </c>
      <c r="D42" s="210"/>
      <c r="E42" s="210"/>
      <c r="F42" s="210"/>
    </row>
    <row r="43" spans="1:6" ht="15" customHeight="1">
      <c r="A43" s="51"/>
      <c r="B43" s="51"/>
      <c r="C43" s="205" t="s">
        <v>68</v>
      </c>
      <c r="D43" s="210"/>
      <c r="E43" s="210"/>
      <c r="F43" s="210"/>
    </row>
    <row r="44" spans="1:8" ht="15.75" customHeight="1">
      <c r="A44" s="51"/>
      <c r="B44" s="51"/>
      <c r="C44" s="211"/>
      <c r="D44" s="212"/>
      <c r="E44" s="212"/>
      <c r="F44" s="212"/>
      <c r="H44" s="77"/>
    </row>
    <row r="45" spans="1:6" ht="14.25" customHeight="1">
      <c r="A45" s="51"/>
      <c r="B45" s="51"/>
      <c r="C45" s="213"/>
      <c r="D45" s="213"/>
      <c r="E45" s="213"/>
      <c r="F45" s="213"/>
    </row>
    <row r="46" spans="1:6" ht="12.75">
      <c r="A46" s="52"/>
      <c r="B46" s="52"/>
      <c r="C46" s="78"/>
      <c r="D46" s="78"/>
      <c r="E46" s="78"/>
      <c r="F46" s="78"/>
    </row>
    <row r="47" spans="3:6" ht="12.75">
      <c r="C47" s="52"/>
      <c r="D47" s="52"/>
      <c r="E47" s="79"/>
      <c r="F47" s="80"/>
    </row>
    <row r="48" spans="2:6" ht="81">
      <c r="B48" s="249" t="s">
        <v>111</v>
      </c>
      <c r="C48" s="81"/>
      <c r="D48" s="52"/>
      <c r="E48" s="79"/>
      <c r="F48" s="80"/>
    </row>
    <row r="49" spans="3:6" ht="12.75">
      <c r="C49" s="81"/>
      <c r="D49" s="81"/>
      <c r="E49" s="82"/>
      <c r="F49" s="83"/>
    </row>
    <row r="50" spans="2:6" ht="12.75">
      <c r="B50" s="84"/>
      <c r="C50" s="85"/>
      <c r="D50" s="85"/>
      <c r="E50" s="85"/>
      <c r="F50" s="85"/>
    </row>
    <row r="51" spans="2:6" ht="12.75">
      <c r="B51" s="84"/>
      <c r="C51" s="86"/>
      <c r="D51" s="86"/>
      <c r="E51" s="86"/>
      <c r="F51" s="86"/>
    </row>
    <row r="52" spans="1:9" ht="12.75">
      <c r="A52" s="52"/>
      <c r="B52" s="52"/>
      <c r="C52" s="87"/>
      <c r="D52" s="87"/>
      <c r="E52" s="87"/>
      <c r="F52" s="87"/>
      <c r="G52" s="52"/>
      <c r="H52" s="52"/>
      <c r="I52" s="52"/>
    </row>
    <row r="53" spans="1:9" ht="12.75">
      <c r="A53" s="209"/>
      <c r="B53" s="209"/>
      <c r="C53" s="83"/>
      <c r="D53" s="83"/>
      <c r="E53" s="83"/>
      <c r="F53" s="88"/>
      <c r="G53" s="52"/>
      <c r="H53" s="52"/>
      <c r="I53" s="52"/>
    </row>
    <row r="73" ht="12.75"/>
    <row r="74" ht="12.75"/>
    <row r="75" ht="12.75"/>
  </sheetData>
  <sheetProtection selectLockedCells="1"/>
  <mergeCells count="16">
    <mergeCell ref="H8:H20"/>
    <mergeCell ref="E23:E24"/>
    <mergeCell ref="F23:F24"/>
    <mergeCell ref="A53:B53"/>
    <mergeCell ref="C42:F42"/>
    <mergeCell ref="C43:F43"/>
    <mergeCell ref="C44:F45"/>
    <mergeCell ref="A23:B25"/>
    <mergeCell ref="A34:B34"/>
    <mergeCell ref="A37:B37"/>
    <mergeCell ref="A2:F2"/>
    <mergeCell ref="A9:C9"/>
    <mergeCell ref="B14:B16"/>
    <mergeCell ref="A26:B26"/>
    <mergeCell ref="A30:B30"/>
    <mergeCell ref="A22:F22"/>
  </mergeCells>
  <printOptions horizontalCentered="1"/>
  <pageMargins left="0.5905511811023623" right="0.35433070866141736" top="0.5905511811023623" bottom="0.1968503937007874" header="0.5118110236220472" footer="0.31496062992125984"/>
  <pageSetup fitToHeight="1" fitToWidth="1" horizontalDpi="300" verticalDpi="300" orientation="portrait" paperSize="9" scale="4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0"/>
  <sheetViews>
    <sheetView showGridLines="0" zoomScale="85" zoomScaleNormal="85" zoomScalePageLayoutView="0" workbookViewId="0" topLeftCell="A1">
      <selection activeCell="H17" sqref="H17"/>
    </sheetView>
  </sheetViews>
  <sheetFormatPr defaultColWidth="8.7109375" defaultRowHeight="12.75"/>
  <cols>
    <col min="1" max="2" width="17.00390625" style="89" customWidth="1"/>
    <col min="3" max="3" width="31.421875" style="89" bestFit="1" customWidth="1"/>
    <col min="4" max="4" width="17.00390625" style="89" customWidth="1"/>
    <col min="5" max="5" width="20.140625" style="89" customWidth="1"/>
    <col min="6" max="6" width="23.8515625" style="89" customWidth="1"/>
    <col min="7" max="7" width="8.7109375" style="90" customWidth="1"/>
    <col min="8" max="8" width="11.00390625" style="89" customWidth="1"/>
    <col min="9" max="9" width="7.140625" style="90" customWidth="1"/>
    <col min="10" max="10" width="12.7109375" style="89" customWidth="1"/>
    <col min="11" max="11" width="8.7109375" style="90" customWidth="1"/>
    <col min="12" max="12" width="10.57421875" style="89" customWidth="1"/>
    <col min="13" max="16384" width="8.7109375" style="90" customWidth="1"/>
  </cols>
  <sheetData>
    <row r="1" spans="1:7" s="53" customFormat="1" ht="89.25" customHeight="1">
      <c r="A1" s="54"/>
      <c r="B1" s="54"/>
      <c r="C1" s="54"/>
      <c r="D1" s="54"/>
      <c r="E1" s="54"/>
      <c r="F1" s="54"/>
      <c r="G1" s="54"/>
    </row>
    <row r="2" spans="1:7" s="53" customFormat="1" ht="12.75">
      <c r="A2" s="197"/>
      <c r="B2" s="197"/>
      <c r="C2" s="197"/>
      <c r="D2" s="197"/>
      <c r="E2" s="197"/>
      <c r="F2" s="197"/>
      <c r="G2" s="197"/>
    </row>
    <row r="3" spans="1:7" s="53" customFormat="1" ht="12.75">
      <c r="A3" s="118"/>
      <c r="C3" s="119" t="s">
        <v>81</v>
      </c>
      <c r="D3" s="118"/>
      <c r="E3" s="118"/>
      <c r="F3" s="118"/>
      <c r="G3" s="118"/>
    </row>
    <row r="4" spans="1:7" s="53" customFormat="1" ht="12.75">
      <c r="A4" s="118"/>
      <c r="B4" s="118"/>
      <c r="C4" s="120" t="s">
        <v>82</v>
      </c>
      <c r="D4" s="118"/>
      <c r="E4" s="118"/>
      <c r="F4" s="118"/>
      <c r="G4" s="118"/>
    </row>
    <row r="5" spans="1:15" ht="15" customHeight="1">
      <c r="A5" s="54"/>
      <c r="B5" s="54"/>
      <c r="C5" s="54"/>
      <c r="D5" s="54"/>
      <c r="E5" s="54"/>
      <c r="F5" s="54"/>
      <c r="G5" s="54"/>
      <c r="O5" s="53"/>
    </row>
    <row r="6" spans="1:15" s="91" customFormat="1" ht="34.5" customHeight="1">
      <c r="A6" s="221" t="s">
        <v>69</v>
      </c>
      <c r="B6" s="221"/>
      <c r="C6" s="221"/>
      <c r="D6" s="54"/>
      <c r="E6" s="54"/>
      <c r="F6" s="54"/>
      <c r="O6" s="53"/>
    </row>
    <row r="7" spans="1:15" s="91" customFormat="1" ht="24.75" customHeight="1">
      <c r="A7" s="92" t="str">
        <f>'Mod. B-E Linea'!$A$8</f>
        <v>Dati di esercizio Anno 2019</v>
      </c>
      <c r="B7" s="93"/>
      <c r="C7" s="93"/>
      <c r="D7" s="93"/>
      <c r="E7" s="94"/>
      <c r="F7" s="94"/>
      <c r="H7" s="95" t="s">
        <v>80</v>
      </c>
      <c r="I7" s="96"/>
      <c r="J7" s="96"/>
      <c r="K7" s="97"/>
      <c r="L7" s="97"/>
      <c r="M7" s="97"/>
      <c r="O7" s="53"/>
    </row>
    <row r="8" spans="1:15" s="91" customFormat="1" ht="17.25" customHeight="1">
      <c r="A8" s="228"/>
      <c r="B8" s="228"/>
      <c r="C8" s="228"/>
      <c r="D8" s="228"/>
      <c r="E8" s="229"/>
      <c r="F8" s="99"/>
      <c r="O8" s="53"/>
    </row>
    <row r="9" spans="1:5" s="91" customFormat="1" ht="24.75" customHeight="1">
      <c r="A9" s="100" t="s">
        <v>26</v>
      </c>
      <c r="B9" s="223">
        <f>Autocertificazione!D10</f>
        <v>0</v>
      </c>
      <c r="C9" s="224"/>
      <c r="D9" s="224"/>
      <c r="E9" s="225"/>
    </row>
    <row r="10" spans="1:6" s="91" customFormat="1" ht="24.75" customHeight="1">
      <c r="A10" s="100" t="s">
        <v>28</v>
      </c>
      <c r="B10" s="226">
        <f>'Mod. B-E Linea'!B11</f>
        <v>0</v>
      </c>
      <c r="C10" s="226"/>
      <c r="D10" s="226"/>
      <c r="E10" s="226"/>
      <c r="F10" s="94"/>
    </row>
    <row r="11" spans="1:6" s="91" customFormat="1" ht="24.75" customHeight="1">
      <c r="A11" s="100" t="s">
        <v>29</v>
      </c>
      <c r="B11" s="227">
        <f>'Mod. B-E Linea'!B12</f>
        <v>0</v>
      </c>
      <c r="C11" s="227"/>
      <c r="D11" s="54"/>
      <c r="E11" s="102" t="s">
        <v>24</v>
      </c>
      <c r="F11" s="103">
        <f>'Mod. B-E Linea'!F8</f>
        <v>0</v>
      </c>
    </row>
    <row r="12" spans="1:6" s="91" customFormat="1" ht="38.25" customHeight="1">
      <c r="A12" s="222"/>
      <c r="B12" s="222"/>
      <c r="C12" s="98"/>
      <c r="D12" s="78"/>
      <c r="E12" s="78"/>
      <c r="F12" s="78"/>
    </row>
    <row r="13" spans="1:8" s="91" customFormat="1" ht="38.25" customHeight="1">
      <c r="A13" s="230" t="str">
        <f>'Mod. B-E Linea'!B27</f>
        <v>Corsa semplice (CS)</v>
      </c>
      <c r="B13" s="231"/>
      <c r="C13" s="231"/>
      <c r="D13" s="231"/>
      <c r="E13" s="231"/>
      <c r="F13" s="232"/>
      <c r="H13" s="233" t="s">
        <v>70</v>
      </c>
    </row>
    <row r="14" spans="1:11" s="91" customFormat="1" ht="29.25" customHeight="1">
      <c r="A14" s="238" t="s">
        <v>71</v>
      </c>
      <c r="B14" s="239"/>
      <c r="C14" s="72" t="s">
        <v>48</v>
      </c>
      <c r="D14" s="72" t="s">
        <v>72</v>
      </c>
      <c r="E14" s="72" t="s">
        <v>50</v>
      </c>
      <c r="F14" s="72" t="s">
        <v>84</v>
      </c>
      <c r="H14" s="234"/>
      <c r="J14" s="235" t="s">
        <v>83</v>
      </c>
      <c r="K14" s="97"/>
    </row>
    <row r="15" spans="1:12" s="91" customFormat="1" ht="25.5" customHeight="1">
      <c r="A15" s="72" t="s">
        <v>73</v>
      </c>
      <c r="B15" s="72" t="s">
        <v>74</v>
      </c>
      <c r="C15" s="72"/>
      <c r="D15" s="72"/>
      <c r="E15" s="72" t="s">
        <v>75</v>
      </c>
      <c r="F15" s="71"/>
      <c r="H15" s="104" t="s">
        <v>76</v>
      </c>
      <c r="J15" s="236"/>
      <c r="K15" s="97"/>
      <c r="L15" s="105" t="s">
        <v>77</v>
      </c>
    </row>
    <row r="16" spans="1:8" s="91" customFormat="1" ht="12.75">
      <c r="A16" s="72"/>
      <c r="B16" s="72"/>
      <c r="C16" s="72" t="s">
        <v>53</v>
      </c>
      <c r="D16" s="72" t="s">
        <v>53</v>
      </c>
      <c r="E16" s="72" t="s">
        <v>53</v>
      </c>
      <c r="F16" s="72" t="s">
        <v>54</v>
      </c>
      <c r="H16" s="157"/>
    </row>
    <row r="17" spans="1:19" s="91" customFormat="1" ht="15.75" customHeight="1">
      <c r="A17" s="72">
        <v>0</v>
      </c>
      <c r="B17" s="72">
        <v>10</v>
      </c>
      <c r="C17" s="124"/>
      <c r="D17" s="106">
        <f aca="true" t="shared" si="0" ref="D17:D36">IF($F$11&gt;=$A17,IF(B17&lt;&gt;0,C17*$L$17,0))</f>
        <v>0</v>
      </c>
      <c r="E17" s="106">
        <f>IF(AND($F$11&gt;=$B17,C17&lt;&gt;0),D17*$H17,D17*$F$11)</f>
        <v>0</v>
      </c>
      <c r="F17" s="107">
        <f aca="true" t="shared" si="1" ref="F17:F36">IF($F$11&gt;=$A17,IF(D17&lt;&gt;0,C17*J17,0))</f>
        <v>0</v>
      </c>
      <c r="H17" s="108">
        <f>IF($F$11&lt;10,$F$11,IF(B17=10,10,IF($F$11&lt;=A18,$F$11,((B17-B16)/2+B16))))</f>
        <v>0</v>
      </c>
      <c r="J17" s="121">
        <v>1.3</v>
      </c>
      <c r="L17" s="91">
        <v>1</v>
      </c>
      <c r="N17" s="109"/>
      <c r="Q17" s="110"/>
      <c r="R17" s="110"/>
      <c r="S17" s="111"/>
    </row>
    <row r="18" spans="1:19" s="91" customFormat="1" ht="15.75" customHeight="1">
      <c r="A18" s="72">
        <f aca="true" t="shared" si="2" ref="A18:A36">B17</f>
        <v>10</v>
      </c>
      <c r="B18" s="72">
        <v>20</v>
      </c>
      <c r="C18" s="124"/>
      <c r="D18" s="106" t="b">
        <f t="shared" si="0"/>
        <v>0</v>
      </c>
      <c r="E18" s="106" t="b">
        <f aca="true" t="shared" si="3" ref="E18:E36">IF($F$11&gt;=$A18,IF(C18&lt;&gt;0,D18*$H18,0))</f>
        <v>0</v>
      </c>
      <c r="F18" s="107" t="b">
        <f t="shared" si="1"/>
        <v>0</v>
      </c>
      <c r="H18" s="108">
        <f aca="true" t="shared" si="4" ref="H18:H36">IF($F$11&lt;10,$F$11,IF(B18=10,10,IF($F$11&lt;=A19,$F$11,((B18-B17)/2+B17))))</f>
        <v>0</v>
      </c>
      <c r="J18" s="122">
        <v>1.9000000000000001</v>
      </c>
      <c r="N18" s="109"/>
      <c r="Q18" s="110"/>
      <c r="R18" s="110"/>
      <c r="S18" s="111"/>
    </row>
    <row r="19" spans="1:19" s="91" customFormat="1" ht="15.75" customHeight="1">
      <c r="A19" s="72">
        <f t="shared" si="2"/>
        <v>20</v>
      </c>
      <c r="B19" s="72">
        <v>30</v>
      </c>
      <c r="C19" s="124"/>
      <c r="D19" s="106" t="b">
        <f t="shared" si="0"/>
        <v>0</v>
      </c>
      <c r="E19" s="106" t="b">
        <f t="shared" si="3"/>
        <v>0</v>
      </c>
      <c r="F19" s="107" t="b">
        <f t="shared" si="1"/>
        <v>0</v>
      </c>
      <c r="H19" s="108">
        <f t="shared" si="4"/>
        <v>0</v>
      </c>
      <c r="J19" s="121">
        <v>2.5</v>
      </c>
      <c r="N19" s="109"/>
      <c r="Q19" s="110"/>
      <c r="R19" s="110"/>
      <c r="S19" s="111"/>
    </row>
    <row r="20" spans="1:19" s="91" customFormat="1" ht="15.75" customHeight="1">
      <c r="A20" s="72">
        <f t="shared" si="2"/>
        <v>30</v>
      </c>
      <c r="B20" s="72">
        <v>40</v>
      </c>
      <c r="C20" s="124"/>
      <c r="D20" s="106" t="b">
        <f t="shared" si="0"/>
        <v>0</v>
      </c>
      <c r="E20" s="106" t="b">
        <f t="shared" si="3"/>
        <v>0</v>
      </c>
      <c r="F20" s="107" t="b">
        <f t="shared" si="1"/>
        <v>0</v>
      </c>
      <c r="H20" s="108">
        <f t="shared" si="4"/>
        <v>0</v>
      </c>
      <c r="J20" s="122">
        <v>3.1</v>
      </c>
      <c r="N20" s="109"/>
      <c r="Q20" s="110"/>
      <c r="R20" s="110"/>
      <c r="S20" s="111"/>
    </row>
    <row r="21" spans="1:19" s="91" customFormat="1" ht="15.75" customHeight="1">
      <c r="A21" s="72">
        <f t="shared" si="2"/>
        <v>40</v>
      </c>
      <c r="B21" s="72">
        <v>50</v>
      </c>
      <c r="C21" s="124"/>
      <c r="D21" s="106" t="b">
        <f t="shared" si="0"/>
        <v>0</v>
      </c>
      <c r="E21" s="106" t="b">
        <f t="shared" si="3"/>
        <v>0</v>
      </c>
      <c r="F21" s="107" t="b">
        <f t="shared" si="1"/>
        <v>0</v>
      </c>
      <c r="H21" s="108">
        <f t="shared" si="4"/>
        <v>0</v>
      </c>
      <c r="J21" s="121">
        <v>3.7</v>
      </c>
      <c r="N21" s="109"/>
      <c r="Q21" s="110"/>
      <c r="R21" s="110"/>
      <c r="S21" s="111"/>
    </row>
    <row r="22" spans="1:19" s="91" customFormat="1" ht="15.75" customHeight="1">
      <c r="A22" s="72">
        <f t="shared" si="2"/>
        <v>50</v>
      </c>
      <c r="B22" s="72">
        <v>60</v>
      </c>
      <c r="C22" s="124"/>
      <c r="D22" s="106" t="b">
        <f t="shared" si="0"/>
        <v>0</v>
      </c>
      <c r="E22" s="106" t="b">
        <f t="shared" si="3"/>
        <v>0</v>
      </c>
      <c r="F22" s="107" t="b">
        <f t="shared" si="1"/>
        <v>0</v>
      </c>
      <c r="H22" s="108">
        <f t="shared" si="4"/>
        <v>0</v>
      </c>
      <c r="J22" s="122">
        <v>4.3</v>
      </c>
      <c r="N22" s="109"/>
      <c r="Q22" s="110"/>
      <c r="R22" s="110"/>
      <c r="S22" s="111"/>
    </row>
    <row r="23" spans="1:19" s="91" customFormat="1" ht="15.75" customHeight="1">
      <c r="A23" s="72">
        <f t="shared" si="2"/>
        <v>60</v>
      </c>
      <c r="B23" s="72">
        <v>70</v>
      </c>
      <c r="C23" s="124"/>
      <c r="D23" s="106" t="b">
        <f t="shared" si="0"/>
        <v>0</v>
      </c>
      <c r="E23" s="106" t="b">
        <f t="shared" si="3"/>
        <v>0</v>
      </c>
      <c r="F23" s="107" t="b">
        <f t="shared" si="1"/>
        <v>0</v>
      </c>
      <c r="H23" s="108">
        <f t="shared" si="4"/>
        <v>0</v>
      </c>
      <c r="J23" s="121">
        <v>4.9</v>
      </c>
      <c r="N23" s="109"/>
      <c r="Q23" s="110"/>
      <c r="R23" s="110"/>
      <c r="S23" s="111"/>
    </row>
    <row r="24" spans="1:19" s="91" customFormat="1" ht="15.75" customHeight="1">
      <c r="A24" s="72">
        <f t="shared" si="2"/>
        <v>70</v>
      </c>
      <c r="B24" s="72">
        <v>80</v>
      </c>
      <c r="C24" s="124"/>
      <c r="D24" s="106" t="b">
        <f t="shared" si="0"/>
        <v>0</v>
      </c>
      <c r="E24" s="106" t="b">
        <f t="shared" si="3"/>
        <v>0</v>
      </c>
      <c r="F24" s="107" t="b">
        <f t="shared" si="1"/>
        <v>0</v>
      </c>
      <c r="H24" s="108">
        <f t="shared" si="4"/>
        <v>0</v>
      </c>
      <c r="J24" s="122">
        <v>5.5</v>
      </c>
      <c r="N24" s="109"/>
      <c r="Q24" s="110"/>
      <c r="R24" s="110"/>
      <c r="S24" s="111"/>
    </row>
    <row r="25" spans="1:19" s="91" customFormat="1" ht="15.75" customHeight="1">
      <c r="A25" s="72">
        <f t="shared" si="2"/>
        <v>80</v>
      </c>
      <c r="B25" s="72">
        <v>90</v>
      </c>
      <c r="C25" s="124"/>
      <c r="D25" s="106" t="b">
        <f t="shared" si="0"/>
        <v>0</v>
      </c>
      <c r="E25" s="106" t="b">
        <f t="shared" si="3"/>
        <v>0</v>
      </c>
      <c r="F25" s="107" t="b">
        <f t="shared" si="1"/>
        <v>0</v>
      </c>
      <c r="H25" s="108">
        <f t="shared" si="4"/>
        <v>0</v>
      </c>
      <c r="J25" s="121">
        <v>6.1000000000000005</v>
      </c>
      <c r="N25" s="109"/>
      <c r="Q25" s="110"/>
      <c r="R25" s="110"/>
      <c r="S25" s="111"/>
    </row>
    <row r="26" spans="1:19" s="91" customFormat="1" ht="15.75" customHeight="1">
      <c r="A26" s="72">
        <f t="shared" si="2"/>
        <v>90</v>
      </c>
      <c r="B26" s="72">
        <v>100</v>
      </c>
      <c r="C26" s="124"/>
      <c r="D26" s="106" t="b">
        <f t="shared" si="0"/>
        <v>0</v>
      </c>
      <c r="E26" s="106" t="b">
        <f t="shared" si="3"/>
        <v>0</v>
      </c>
      <c r="F26" s="107" t="b">
        <f t="shared" si="1"/>
        <v>0</v>
      </c>
      <c r="H26" s="108">
        <f t="shared" si="4"/>
        <v>0</v>
      </c>
      <c r="J26" s="122">
        <v>6.7</v>
      </c>
      <c r="N26" s="109"/>
      <c r="Q26" s="110"/>
      <c r="R26" s="110"/>
      <c r="S26" s="111"/>
    </row>
    <row r="27" spans="1:19" s="91" customFormat="1" ht="15.75" customHeight="1">
      <c r="A27" s="72">
        <f t="shared" si="2"/>
        <v>100</v>
      </c>
      <c r="B27" s="72">
        <v>125</v>
      </c>
      <c r="C27" s="124"/>
      <c r="D27" s="106" t="b">
        <f t="shared" si="0"/>
        <v>0</v>
      </c>
      <c r="E27" s="106" t="b">
        <f t="shared" si="3"/>
        <v>0</v>
      </c>
      <c r="F27" s="107" t="b">
        <f t="shared" si="1"/>
        <v>0</v>
      </c>
      <c r="H27" s="108">
        <f t="shared" si="4"/>
        <v>0</v>
      </c>
      <c r="J27" s="121">
        <v>8.1</v>
      </c>
      <c r="N27" s="109"/>
      <c r="Q27" s="110"/>
      <c r="R27" s="110"/>
      <c r="S27" s="111"/>
    </row>
    <row r="28" spans="1:19" s="91" customFormat="1" ht="15.75" customHeight="1">
      <c r="A28" s="72">
        <f t="shared" si="2"/>
        <v>125</v>
      </c>
      <c r="B28" s="72">
        <v>150</v>
      </c>
      <c r="C28" s="124"/>
      <c r="D28" s="106" t="b">
        <f t="shared" si="0"/>
        <v>0</v>
      </c>
      <c r="E28" s="106" t="b">
        <f t="shared" si="3"/>
        <v>0</v>
      </c>
      <c r="F28" s="107" t="b">
        <f t="shared" si="1"/>
        <v>0</v>
      </c>
      <c r="H28" s="108">
        <f t="shared" si="4"/>
        <v>0</v>
      </c>
      <c r="J28" s="122">
        <v>9.5</v>
      </c>
      <c r="N28" s="109"/>
      <c r="Q28" s="110"/>
      <c r="R28" s="110"/>
      <c r="S28" s="111"/>
    </row>
    <row r="29" spans="1:19" s="91" customFormat="1" ht="15.75" customHeight="1">
      <c r="A29" s="72">
        <f t="shared" si="2"/>
        <v>150</v>
      </c>
      <c r="B29" s="72">
        <v>175</v>
      </c>
      <c r="C29" s="124"/>
      <c r="D29" s="106" t="b">
        <f t="shared" si="0"/>
        <v>0</v>
      </c>
      <c r="E29" s="106" t="b">
        <f t="shared" si="3"/>
        <v>0</v>
      </c>
      <c r="F29" s="107" t="b">
        <f t="shared" si="1"/>
        <v>0</v>
      </c>
      <c r="H29" s="108">
        <f t="shared" si="4"/>
        <v>0</v>
      </c>
      <c r="J29" s="121">
        <v>11</v>
      </c>
      <c r="N29" s="109"/>
      <c r="Q29" s="110"/>
      <c r="R29" s="110"/>
      <c r="S29" s="111"/>
    </row>
    <row r="30" spans="1:19" s="91" customFormat="1" ht="15.75" customHeight="1">
      <c r="A30" s="72">
        <f t="shared" si="2"/>
        <v>175</v>
      </c>
      <c r="B30" s="72">
        <v>200</v>
      </c>
      <c r="C30" s="124"/>
      <c r="D30" s="106" t="b">
        <f t="shared" si="0"/>
        <v>0</v>
      </c>
      <c r="E30" s="106" t="b">
        <f t="shared" si="3"/>
        <v>0</v>
      </c>
      <c r="F30" s="107" t="b">
        <f t="shared" si="1"/>
        <v>0</v>
      </c>
      <c r="H30" s="108">
        <f t="shared" si="4"/>
        <v>0</v>
      </c>
      <c r="J30" s="122">
        <v>12.5</v>
      </c>
      <c r="N30" s="109"/>
      <c r="Q30" s="110"/>
      <c r="R30" s="110"/>
      <c r="S30" s="111"/>
    </row>
    <row r="31" spans="1:19" s="91" customFormat="1" ht="15.75" customHeight="1">
      <c r="A31" s="72">
        <f t="shared" si="2"/>
        <v>200</v>
      </c>
      <c r="B31" s="72">
        <v>225</v>
      </c>
      <c r="C31" s="124"/>
      <c r="D31" s="106" t="b">
        <f t="shared" si="0"/>
        <v>0</v>
      </c>
      <c r="E31" s="106" t="b">
        <f t="shared" si="3"/>
        <v>0</v>
      </c>
      <c r="F31" s="107" t="b">
        <f t="shared" si="1"/>
        <v>0</v>
      </c>
      <c r="H31" s="108">
        <f t="shared" si="4"/>
        <v>0</v>
      </c>
      <c r="J31" s="121">
        <v>14</v>
      </c>
      <c r="N31" s="109"/>
      <c r="Q31" s="110"/>
      <c r="R31" s="110"/>
      <c r="S31" s="111"/>
    </row>
    <row r="32" spans="1:19" s="91" customFormat="1" ht="15.75" customHeight="1">
      <c r="A32" s="72">
        <f t="shared" si="2"/>
        <v>225</v>
      </c>
      <c r="B32" s="72">
        <v>250</v>
      </c>
      <c r="C32" s="124"/>
      <c r="D32" s="106" t="b">
        <f t="shared" si="0"/>
        <v>0</v>
      </c>
      <c r="E32" s="106" t="b">
        <f t="shared" si="3"/>
        <v>0</v>
      </c>
      <c r="F32" s="107" t="b">
        <f t="shared" si="1"/>
        <v>0</v>
      </c>
      <c r="H32" s="108">
        <f t="shared" si="4"/>
        <v>0</v>
      </c>
      <c r="J32" s="122">
        <v>15.5</v>
      </c>
      <c r="N32" s="109"/>
      <c r="Q32" s="110"/>
      <c r="R32" s="110"/>
      <c r="S32" s="111"/>
    </row>
    <row r="33" spans="1:19" s="91" customFormat="1" ht="15.75" customHeight="1">
      <c r="A33" s="72">
        <f t="shared" si="2"/>
        <v>250</v>
      </c>
      <c r="B33" s="72">
        <v>275</v>
      </c>
      <c r="C33" s="124"/>
      <c r="D33" s="106" t="b">
        <f t="shared" si="0"/>
        <v>0</v>
      </c>
      <c r="E33" s="106" t="b">
        <f t="shared" si="3"/>
        <v>0</v>
      </c>
      <c r="F33" s="107" t="b">
        <f t="shared" si="1"/>
        <v>0</v>
      </c>
      <c r="H33" s="108">
        <f t="shared" si="4"/>
        <v>0</v>
      </c>
      <c r="J33" s="121">
        <v>16.5</v>
      </c>
      <c r="N33" s="109"/>
      <c r="Q33" s="110"/>
      <c r="R33" s="110"/>
      <c r="S33" s="111"/>
    </row>
    <row r="34" spans="1:19" s="91" customFormat="1" ht="15.75" customHeight="1">
      <c r="A34" s="72">
        <f t="shared" si="2"/>
        <v>275</v>
      </c>
      <c r="B34" s="72">
        <v>300</v>
      </c>
      <c r="C34" s="124"/>
      <c r="D34" s="106" t="b">
        <f t="shared" si="0"/>
        <v>0</v>
      </c>
      <c r="E34" s="106" t="b">
        <f t="shared" si="3"/>
        <v>0</v>
      </c>
      <c r="F34" s="107" t="b">
        <f t="shared" si="1"/>
        <v>0</v>
      </c>
      <c r="H34" s="108">
        <f t="shared" si="4"/>
        <v>0</v>
      </c>
      <c r="J34" s="122">
        <v>18</v>
      </c>
      <c r="N34" s="109"/>
      <c r="Q34" s="110"/>
      <c r="R34" s="110"/>
      <c r="S34" s="111"/>
    </row>
    <row r="35" spans="1:19" s="91" customFormat="1" ht="15.75" customHeight="1">
      <c r="A35" s="72">
        <f t="shared" si="2"/>
        <v>300</v>
      </c>
      <c r="B35" s="72">
        <v>325</v>
      </c>
      <c r="C35" s="124"/>
      <c r="D35" s="106" t="b">
        <f t="shared" si="0"/>
        <v>0</v>
      </c>
      <c r="E35" s="106" t="b">
        <f t="shared" si="3"/>
        <v>0</v>
      </c>
      <c r="F35" s="107" t="b">
        <f t="shared" si="1"/>
        <v>0</v>
      </c>
      <c r="H35" s="108">
        <f t="shared" si="4"/>
        <v>0</v>
      </c>
      <c r="J35" s="121">
        <v>19.5</v>
      </c>
      <c r="N35" s="109"/>
      <c r="Q35" s="110"/>
      <c r="R35" s="110"/>
      <c r="S35" s="111"/>
    </row>
    <row r="36" spans="1:19" s="91" customFormat="1" ht="15.75" customHeight="1">
      <c r="A36" s="72">
        <f t="shared" si="2"/>
        <v>325</v>
      </c>
      <c r="B36" s="123">
        <v>350</v>
      </c>
      <c r="C36" s="124"/>
      <c r="D36" s="106" t="b">
        <f t="shared" si="0"/>
        <v>0</v>
      </c>
      <c r="E36" s="106" t="b">
        <f t="shared" si="3"/>
        <v>0</v>
      </c>
      <c r="F36" s="107" t="b">
        <f t="shared" si="1"/>
        <v>0</v>
      </c>
      <c r="H36" s="108">
        <f t="shared" si="4"/>
        <v>0</v>
      </c>
      <c r="J36" s="122">
        <v>21</v>
      </c>
      <c r="N36" s="109"/>
      <c r="Q36" s="110"/>
      <c r="R36" s="110"/>
      <c r="S36" s="111"/>
    </row>
    <row r="37" spans="1:6" s="91" customFormat="1" ht="29.25" customHeight="1">
      <c r="A37" s="237" t="s">
        <v>65</v>
      </c>
      <c r="B37" s="237"/>
      <c r="C37" s="112">
        <f>SUM(C17:C36)</f>
        <v>0</v>
      </c>
      <c r="D37" s="112">
        <f>SUM(D17:D36)</f>
        <v>0</v>
      </c>
      <c r="E37" s="112">
        <f>SUM(E17:E36)</f>
        <v>0</v>
      </c>
      <c r="F37" s="113">
        <f>SUM(F17:F36)</f>
        <v>0</v>
      </c>
    </row>
    <row r="38" spans="1:6" s="91" customFormat="1" ht="12.75">
      <c r="A38" s="78"/>
      <c r="B38" s="78"/>
      <c r="C38" s="78"/>
      <c r="D38" s="78"/>
      <c r="E38" s="78"/>
      <c r="F38" s="78"/>
    </row>
    <row r="39" spans="1:6" s="53" customFormat="1" ht="15" customHeight="1">
      <c r="A39" s="51" t="s">
        <v>66</v>
      </c>
      <c r="B39" s="114">
        <f>Autocertificazione!B40</f>
        <v>0</v>
      </c>
      <c r="C39" s="76"/>
      <c r="D39" s="205" t="s">
        <v>67</v>
      </c>
      <c r="E39" s="210"/>
      <c r="F39" s="210"/>
    </row>
    <row r="40" spans="1:6" s="53" customFormat="1" ht="15" customHeight="1">
      <c r="A40" s="51"/>
      <c r="B40" s="115"/>
      <c r="C40" s="51"/>
      <c r="D40" s="205" t="s">
        <v>68</v>
      </c>
      <c r="E40" s="210"/>
      <c r="F40" s="210"/>
    </row>
    <row r="41" spans="1:7" s="53" customFormat="1" ht="15.75" customHeight="1">
      <c r="A41" s="51"/>
      <c r="B41" s="51"/>
      <c r="C41" s="51"/>
      <c r="D41" s="211"/>
      <c r="E41" s="212"/>
      <c r="F41" s="212"/>
      <c r="G41" s="77"/>
    </row>
    <row r="42" spans="1:6" s="53" customFormat="1" ht="14.25" customHeight="1">
      <c r="A42" s="51"/>
      <c r="B42" s="51"/>
      <c r="C42" s="51"/>
      <c r="D42" s="213"/>
      <c r="E42" s="213"/>
      <c r="F42" s="213"/>
    </row>
    <row r="43" spans="1:6" s="91" customFormat="1" ht="9" customHeight="1">
      <c r="A43" s="78"/>
      <c r="B43" s="78"/>
      <c r="C43" s="78"/>
      <c r="D43" s="78"/>
      <c r="E43" s="78"/>
      <c r="F43" s="78"/>
    </row>
    <row r="44" spans="1:6" s="91" customFormat="1" ht="16.5" customHeight="1">
      <c r="A44" s="78"/>
      <c r="B44" s="78"/>
      <c r="C44" s="78"/>
      <c r="D44" s="78"/>
      <c r="E44" s="78"/>
      <c r="F44" s="78"/>
    </row>
    <row r="45" spans="1:4" s="91" customFormat="1" ht="54.75" customHeight="1">
      <c r="A45" s="209" t="s">
        <v>78</v>
      </c>
      <c r="B45" s="209"/>
      <c r="C45" s="220"/>
      <c r="D45" s="220"/>
    </row>
    <row r="46" s="91" customFormat="1" ht="12.75"/>
    <row r="47" spans="4:6" s="91" customFormat="1" ht="12.75">
      <c r="D47" s="116"/>
      <c r="E47" s="116"/>
      <c r="F47" s="116"/>
    </row>
    <row r="48" spans="1:5" s="91" customFormat="1" ht="12.75">
      <c r="A48" s="219"/>
      <c r="B48" s="219"/>
      <c r="C48" s="219"/>
      <c r="D48" s="219"/>
      <c r="E48" s="219"/>
    </row>
    <row r="49" spans="1:5" s="91" customFormat="1" ht="12.75">
      <c r="A49" s="219"/>
      <c r="B49" s="219"/>
      <c r="C49" s="219"/>
      <c r="D49" s="219"/>
      <c r="E49" s="219"/>
    </row>
    <row r="50" spans="1:5" s="91" customFormat="1" ht="12.75">
      <c r="A50" s="219"/>
      <c r="B50" s="219"/>
      <c r="C50" s="219"/>
      <c r="D50" s="219"/>
      <c r="E50" s="219"/>
    </row>
    <row r="51" s="91" customFormat="1" ht="71.25" customHeight="1"/>
    <row r="52" s="91" customFormat="1" ht="84" customHeight="1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</sheetData>
  <sheetProtection selectLockedCells="1"/>
  <mergeCells count="19">
    <mergeCell ref="A2:G2"/>
    <mergeCell ref="A13:F13"/>
    <mergeCell ref="H13:H14"/>
    <mergeCell ref="J14:J15"/>
    <mergeCell ref="A37:B37"/>
    <mergeCell ref="A48:E48"/>
    <mergeCell ref="D39:F39"/>
    <mergeCell ref="D40:F40"/>
    <mergeCell ref="D41:F42"/>
    <mergeCell ref="A14:B14"/>
    <mergeCell ref="A49:E49"/>
    <mergeCell ref="A50:E50"/>
    <mergeCell ref="A45:D45"/>
    <mergeCell ref="A6:C6"/>
    <mergeCell ref="A12:B12"/>
    <mergeCell ref="B9:E9"/>
    <mergeCell ref="B10:E10"/>
    <mergeCell ref="B11:C11"/>
    <mergeCell ref="A8:E8"/>
  </mergeCells>
  <printOptions/>
  <pageMargins left="0.7479166666666667" right="0.7479166666666667" top="0.5201388888888889" bottom="0.44027777777777777" header="0.5118055555555556" footer="0.5118055555555556"/>
  <pageSetup fitToHeight="1" fitToWidth="1" horizontalDpi="300" verticalDpi="300" orientation="portrait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0"/>
  <sheetViews>
    <sheetView showGridLines="0" zoomScale="85" zoomScaleNormal="85" zoomScalePageLayoutView="0" workbookViewId="0" topLeftCell="A4">
      <selection activeCell="H17" sqref="H17:H36"/>
    </sheetView>
  </sheetViews>
  <sheetFormatPr defaultColWidth="8.7109375" defaultRowHeight="12.75"/>
  <cols>
    <col min="1" max="2" width="17.00390625" style="89" customWidth="1"/>
    <col min="3" max="3" width="31.421875" style="89" bestFit="1" customWidth="1"/>
    <col min="4" max="4" width="17.00390625" style="89" customWidth="1"/>
    <col min="5" max="5" width="20.140625" style="89" customWidth="1"/>
    <col min="6" max="6" width="23.8515625" style="89" customWidth="1"/>
    <col min="7" max="7" width="8.7109375" style="90" customWidth="1"/>
    <col min="8" max="8" width="11.00390625" style="89" customWidth="1"/>
    <col min="9" max="9" width="7.140625" style="90" customWidth="1"/>
    <col min="10" max="10" width="12.7109375" style="89" customWidth="1"/>
    <col min="11" max="11" width="8.7109375" style="90" customWidth="1"/>
    <col min="12" max="12" width="10.57421875" style="89" customWidth="1"/>
    <col min="13" max="16384" width="8.7109375" style="90" customWidth="1"/>
  </cols>
  <sheetData>
    <row r="1" spans="1:7" s="53" customFormat="1" ht="89.25" customHeight="1">
      <c r="A1" s="54"/>
      <c r="B1" s="54"/>
      <c r="C1" s="54"/>
      <c r="D1" s="54"/>
      <c r="E1" s="54"/>
      <c r="F1" s="54"/>
      <c r="G1" s="54"/>
    </row>
    <row r="2" spans="1:7" s="53" customFormat="1" ht="12.75">
      <c r="A2" s="197"/>
      <c r="B2" s="197"/>
      <c r="C2" s="197"/>
      <c r="D2" s="197"/>
      <c r="E2" s="197"/>
      <c r="F2" s="197"/>
      <c r="G2" s="197"/>
    </row>
    <row r="3" spans="1:7" s="53" customFormat="1" ht="12.75">
      <c r="A3" s="118"/>
      <c r="C3" s="119" t="s">
        <v>81</v>
      </c>
      <c r="D3" s="118"/>
      <c r="E3" s="118"/>
      <c r="F3" s="118"/>
      <c r="G3" s="118"/>
    </row>
    <row r="4" spans="1:7" s="53" customFormat="1" ht="12.75">
      <c r="A4" s="118"/>
      <c r="B4" s="118"/>
      <c r="C4" s="120" t="s">
        <v>82</v>
      </c>
      <c r="D4" s="118"/>
      <c r="E4" s="118"/>
      <c r="F4" s="118"/>
      <c r="G4" s="118"/>
    </row>
    <row r="5" spans="1:17" ht="15" customHeight="1">
      <c r="A5" s="54"/>
      <c r="B5" s="54"/>
      <c r="C5" s="54"/>
      <c r="D5" s="54"/>
      <c r="E5" s="54"/>
      <c r="F5" s="54"/>
      <c r="G5" s="54"/>
      <c r="Q5" s="53"/>
    </row>
    <row r="6" spans="1:17" s="91" customFormat="1" ht="34.5" customHeight="1">
      <c r="A6" s="221" t="s">
        <v>98</v>
      </c>
      <c r="B6" s="221"/>
      <c r="C6" s="221"/>
      <c r="D6" s="54"/>
      <c r="E6" s="54"/>
      <c r="F6" s="54"/>
      <c r="Q6" s="53"/>
    </row>
    <row r="7" spans="1:17" s="91" customFormat="1" ht="24.75" customHeight="1">
      <c r="A7" s="92" t="str">
        <f>'Mod. B-E Linea'!$A$8</f>
        <v>Dati di esercizio Anno 2019</v>
      </c>
      <c r="B7" s="93"/>
      <c r="C7" s="93"/>
      <c r="D7" s="93"/>
      <c r="E7" s="94"/>
      <c r="F7" s="94"/>
      <c r="H7" s="95" t="s">
        <v>80</v>
      </c>
      <c r="I7" s="96"/>
      <c r="J7" s="96"/>
      <c r="K7" s="97"/>
      <c r="L7" s="97"/>
      <c r="M7" s="97"/>
      <c r="Q7" s="53"/>
    </row>
    <row r="8" spans="1:6" s="91" customFormat="1" ht="17.25" customHeight="1">
      <c r="A8" s="228"/>
      <c r="B8" s="228"/>
      <c r="C8" s="228"/>
      <c r="D8" s="228"/>
      <c r="E8" s="229"/>
      <c r="F8" s="99"/>
    </row>
    <row r="9" spans="1:5" s="91" customFormat="1" ht="24.75" customHeight="1">
      <c r="A9" s="100" t="s">
        <v>26</v>
      </c>
      <c r="B9" s="223">
        <f>Autocertificazione!D10</f>
        <v>0</v>
      </c>
      <c r="C9" s="224"/>
      <c r="D9" s="224"/>
      <c r="E9" s="225"/>
    </row>
    <row r="10" spans="1:6" s="91" customFormat="1" ht="24.75" customHeight="1">
      <c r="A10" s="100" t="s">
        <v>28</v>
      </c>
      <c r="B10" s="226">
        <f>'Mod. B-E Linea'!B11</f>
        <v>0</v>
      </c>
      <c r="C10" s="226"/>
      <c r="D10" s="226"/>
      <c r="E10" s="226"/>
      <c r="F10" s="94"/>
    </row>
    <row r="11" spans="1:6" s="91" customFormat="1" ht="24.75" customHeight="1">
      <c r="A11" s="100" t="s">
        <v>29</v>
      </c>
      <c r="B11" s="227">
        <f>'Mod. B-E Linea'!B12</f>
        <v>0</v>
      </c>
      <c r="C11" s="227"/>
      <c r="D11" s="54"/>
      <c r="E11" s="102" t="s">
        <v>24</v>
      </c>
      <c r="F11" s="103">
        <f>'Mod. B-E Linea'!F8</f>
        <v>0</v>
      </c>
    </row>
    <row r="12" spans="1:6" s="91" customFormat="1" ht="38.25" customHeight="1">
      <c r="A12" s="222"/>
      <c r="B12" s="222"/>
      <c r="C12" s="98"/>
      <c r="D12" s="78"/>
      <c r="E12" s="78"/>
      <c r="F12" s="78"/>
    </row>
    <row r="13" spans="1:8" s="91" customFormat="1" ht="38.25" customHeight="1">
      <c r="A13" s="230" t="str">
        <f>'Mod. B-E Linea'!B28</f>
        <v>Biglietto giornaliero da 24 ore (BG)</v>
      </c>
      <c r="B13" s="231"/>
      <c r="C13" s="231"/>
      <c r="D13" s="231"/>
      <c r="E13" s="231"/>
      <c r="F13" s="232"/>
      <c r="H13" s="233" t="s">
        <v>70</v>
      </c>
    </row>
    <row r="14" spans="1:11" s="91" customFormat="1" ht="29.25" customHeight="1">
      <c r="A14" s="238" t="s">
        <v>71</v>
      </c>
      <c r="B14" s="239"/>
      <c r="C14" s="72" t="s">
        <v>48</v>
      </c>
      <c r="D14" s="72" t="s">
        <v>72</v>
      </c>
      <c r="E14" s="72" t="s">
        <v>50</v>
      </c>
      <c r="F14" s="72" t="s">
        <v>84</v>
      </c>
      <c r="H14" s="234"/>
      <c r="J14" s="235" t="s">
        <v>83</v>
      </c>
      <c r="K14" s="97"/>
    </row>
    <row r="15" spans="1:12" s="91" customFormat="1" ht="25.5" customHeight="1">
      <c r="A15" s="72" t="s">
        <v>73</v>
      </c>
      <c r="B15" s="72" t="s">
        <v>74</v>
      </c>
      <c r="C15" s="72"/>
      <c r="D15" s="72"/>
      <c r="E15" s="72" t="s">
        <v>75</v>
      </c>
      <c r="F15" s="71"/>
      <c r="H15" s="104" t="s">
        <v>76</v>
      </c>
      <c r="J15" s="236"/>
      <c r="K15" s="97"/>
      <c r="L15" s="105" t="s">
        <v>77</v>
      </c>
    </row>
    <row r="16" spans="1:6" s="91" customFormat="1" ht="15.75" customHeight="1">
      <c r="A16" s="72"/>
      <c r="B16" s="72"/>
      <c r="C16" s="72" t="s">
        <v>53</v>
      </c>
      <c r="D16" s="72" t="s">
        <v>53</v>
      </c>
      <c r="E16" s="72" t="s">
        <v>53</v>
      </c>
      <c r="F16" s="72" t="s">
        <v>54</v>
      </c>
    </row>
    <row r="17" spans="1:19" s="91" customFormat="1" ht="15.75" customHeight="1">
      <c r="A17" s="72">
        <v>0</v>
      </c>
      <c r="B17" s="72">
        <v>10</v>
      </c>
      <c r="C17" s="127"/>
      <c r="D17" s="106">
        <f>IF($F$11&gt;=$A17,IF(B17&lt;&gt;0,C17*L17,0))</f>
        <v>0</v>
      </c>
      <c r="E17" s="106">
        <f>IF(AND($F$11&gt;=$B17,C17&lt;&gt;0),D17*$H17,D17*$F$11)</f>
        <v>0</v>
      </c>
      <c r="F17" s="107">
        <f aca="true" t="shared" si="0" ref="F17:F36">IF($F$11&gt;=$A17,IF(D17&lt;&gt;0,C17*J17,0))</f>
        <v>0</v>
      </c>
      <c r="H17" s="108">
        <f>IF($F$11&lt;10,$F$11,IF(B17=10,10,IF($F$11&lt;=A18,$F$11,((B17-B16)/2+B16))))</f>
        <v>0</v>
      </c>
      <c r="J17" s="121">
        <v>3.3000000000000003</v>
      </c>
      <c r="L17" s="91">
        <v>3</v>
      </c>
      <c r="N17" s="109"/>
      <c r="Q17" s="110"/>
      <c r="R17" s="110"/>
      <c r="S17" s="111"/>
    </row>
    <row r="18" spans="1:19" s="91" customFormat="1" ht="15.75" customHeight="1">
      <c r="A18" s="72">
        <f aca="true" t="shared" si="1" ref="A18:A36">B17</f>
        <v>10</v>
      </c>
      <c r="B18" s="72">
        <v>20</v>
      </c>
      <c r="C18" s="127"/>
      <c r="D18" s="106" t="b">
        <f aca="true" t="shared" si="2" ref="D18:D36">IF($F$11&gt;=$A18,IF(B18&lt;&gt;0,C18*L18,0))</f>
        <v>0</v>
      </c>
      <c r="E18" s="106" t="b">
        <f aca="true" t="shared" si="3" ref="E18:E36">IF($F$11&gt;=$A18,IF(C18&lt;&gt;0,D18*$H18,0))</f>
        <v>0</v>
      </c>
      <c r="F18" s="107" t="b">
        <f t="shared" si="0"/>
        <v>0</v>
      </c>
      <c r="H18" s="108">
        <f aca="true" t="shared" si="4" ref="H18:H36">IF($F$11&lt;10,$F$11,IF(B18=10,10,IF($F$11&lt;=A19,$F$11,((B18-B17)/2+B17))))</f>
        <v>0</v>
      </c>
      <c r="J18" s="122">
        <v>5.300000000000001</v>
      </c>
      <c r="L18" s="91">
        <v>3</v>
      </c>
      <c r="N18" s="109"/>
      <c r="Q18" s="110"/>
      <c r="R18" s="110"/>
      <c r="S18" s="111"/>
    </row>
    <row r="19" spans="1:19" s="91" customFormat="1" ht="15.75" customHeight="1">
      <c r="A19" s="72">
        <f t="shared" si="1"/>
        <v>20</v>
      </c>
      <c r="B19" s="72">
        <v>30</v>
      </c>
      <c r="C19" s="127"/>
      <c r="D19" s="106" t="b">
        <f t="shared" si="2"/>
        <v>0</v>
      </c>
      <c r="E19" s="106" t="b">
        <f t="shared" si="3"/>
        <v>0</v>
      </c>
      <c r="F19" s="107" t="b">
        <f t="shared" si="0"/>
        <v>0</v>
      </c>
      <c r="H19" s="108">
        <f t="shared" si="4"/>
        <v>0</v>
      </c>
      <c r="J19" s="121">
        <v>6.300000000000001</v>
      </c>
      <c r="L19" s="91">
        <v>3</v>
      </c>
      <c r="N19" s="109"/>
      <c r="Q19" s="110"/>
      <c r="R19" s="110"/>
      <c r="S19" s="111"/>
    </row>
    <row r="20" spans="1:19" s="91" customFormat="1" ht="15.75" customHeight="1">
      <c r="A20" s="72">
        <f t="shared" si="1"/>
        <v>30</v>
      </c>
      <c r="B20" s="72">
        <v>40</v>
      </c>
      <c r="C20" s="127"/>
      <c r="D20" s="106" t="b">
        <f t="shared" si="2"/>
        <v>0</v>
      </c>
      <c r="E20" s="106" t="b">
        <f t="shared" si="3"/>
        <v>0</v>
      </c>
      <c r="F20" s="107" t="b">
        <f t="shared" si="0"/>
        <v>0</v>
      </c>
      <c r="H20" s="108">
        <f t="shared" si="4"/>
        <v>0</v>
      </c>
      <c r="J20" s="122">
        <v>6.9</v>
      </c>
      <c r="L20" s="91">
        <v>2</v>
      </c>
      <c r="N20" s="109"/>
      <c r="Q20" s="110"/>
      <c r="R20" s="110"/>
      <c r="S20" s="111"/>
    </row>
    <row r="21" spans="1:19" s="91" customFormat="1" ht="15.75" customHeight="1">
      <c r="A21" s="72">
        <f t="shared" si="1"/>
        <v>40</v>
      </c>
      <c r="B21" s="72">
        <v>50</v>
      </c>
      <c r="C21" s="127"/>
      <c r="D21" s="106" t="b">
        <f t="shared" si="2"/>
        <v>0</v>
      </c>
      <c r="E21" s="106" t="b">
        <f t="shared" si="3"/>
        <v>0</v>
      </c>
      <c r="F21" s="107" t="b">
        <f t="shared" si="0"/>
        <v>0</v>
      </c>
      <c r="H21" s="108">
        <f t="shared" si="4"/>
        <v>0</v>
      </c>
      <c r="J21" s="121">
        <v>7.4</v>
      </c>
      <c r="L21" s="91">
        <v>2</v>
      </c>
      <c r="N21" s="109"/>
      <c r="Q21" s="110"/>
      <c r="R21" s="110"/>
      <c r="S21" s="111"/>
    </row>
    <row r="22" spans="1:19" s="91" customFormat="1" ht="15.75" customHeight="1">
      <c r="A22" s="72">
        <f t="shared" si="1"/>
        <v>50</v>
      </c>
      <c r="B22" s="72">
        <v>60</v>
      </c>
      <c r="C22" s="127"/>
      <c r="D22" s="106" t="b">
        <f t="shared" si="2"/>
        <v>0</v>
      </c>
      <c r="E22" s="106" t="b">
        <f t="shared" si="3"/>
        <v>0</v>
      </c>
      <c r="F22" s="107" t="b">
        <f t="shared" si="0"/>
        <v>0</v>
      </c>
      <c r="H22" s="108">
        <f t="shared" si="4"/>
        <v>0</v>
      </c>
      <c r="J22" s="122">
        <v>7.800000000000001</v>
      </c>
      <c r="L22" s="91">
        <v>2</v>
      </c>
      <c r="N22" s="109"/>
      <c r="Q22" s="110"/>
      <c r="R22" s="110"/>
      <c r="S22" s="111"/>
    </row>
    <row r="23" spans="1:19" s="91" customFormat="1" ht="15.75" customHeight="1">
      <c r="A23" s="72">
        <f t="shared" si="1"/>
        <v>60</v>
      </c>
      <c r="B23" s="72">
        <v>70</v>
      </c>
      <c r="C23" s="127"/>
      <c r="D23" s="106" t="b">
        <f t="shared" si="2"/>
        <v>0</v>
      </c>
      <c r="E23" s="106" t="b">
        <f t="shared" si="3"/>
        <v>0</v>
      </c>
      <c r="F23" s="107" t="b">
        <f t="shared" si="0"/>
        <v>0</v>
      </c>
      <c r="H23" s="108">
        <f t="shared" si="4"/>
        <v>0</v>
      </c>
      <c r="J23" s="121">
        <v>8.9</v>
      </c>
      <c r="L23" s="91">
        <v>2</v>
      </c>
      <c r="N23" s="109"/>
      <c r="Q23" s="110"/>
      <c r="R23" s="110"/>
      <c r="S23" s="111"/>
    </row>
    <row r="24" spans="1:19" s="91" customFormat="1" ht="15.75" customHeight="1">
      <c r="A24" s="72">
        <f t="shared" si="1"/>
        <v>70</v>
      </c>
      <c r="B24" s="72">
        <v>80</v>
      </c>
      <c r="C24" s="127"/>
      <c r="D24" s="106" t="b">
        <f t="shared" si="2"/>
        <v>0</v>
      </c>
      <c r="E24" s="106" t="b">
        <f t="shared" si="3"/>
        <v>0</v>
      </c>
      <c r="F24" s="107" t="b">
        <f t="shared" si="0"/>
        <v>0</v>
      </c>
      <c r="H24" s="108">
        <f t="shared" si="4"/>
        <v>0</v>
      </c>
      <c r="J24" s="122">
        <v>9.9</v>
      </c>
      <c r="L24" s="91">
        <v>2</v>
      </c>
      <c r="N24" s="109"/>
      <c r="Q24" s="110"/>
      <c r="R24" s="110"/>
      <c r="S24" s="111"/>
    </row>
    <row r="25" spans="1:19" s="91" customFormat="1" ht="15.75" customHeight="1">
      <c r="A25" s="72">
        <f t="shared" si="1"/>
        <v>80</v>
      </c>
      <c r="B25" s="72">
        <v>90</v>
      </c>
      <c r="C25" s="127"/>
      <c r="D25" s="106" t="b">
        <f t="shared" si="2"/>
        <v>0</v>
      </c>
      <c r="E25" s="106" t="b">
        <f t="shared" si="3"/>
        <v>0</v>
      </c>
      <c r="F25" s="107" t="b">
        <f t="shared" si="0"/>
        <v>0</v>
      </c>
      <c r="H25" s="108">
        <f t="shared" si="4"/>
        <v>0</v>
      </c>
      <c r="J25" s="121">
        <v>11</v>
      </c>
      <c r="L25" s="91">
        <v>2</v>
      </c>
      <c r="N25" s="109"/>
      <c r="Q25" s="110"/>
      <c r="R25" s="110"/>
      <c r="S25" s="111"/>
    </row>
    <row r="26" spans="1:19" s="91" customFormat="1" ht="15.75" customHeight="1">
      <c r="A26" s="72">
        <f t="shared" si="1"/>
        <v>90</v>
      </c>
      <c r="B26" s="72">
        <v>100</v>
      </c>
      <c r="C26" s="127"/>
      <c r="D26" s="106" t="b">
        <f t="shared" si="2"/>
        <v>0</v>
      </c>
      <c r="E26" s="106" t="b">
        <f t="shared" si="3"/>
        <v>0</v>
      </c>
      <c r="F26" s="107" t="b">
        <f t="shared" si="0"/>
        <v>0</v>
      </c>
      <c r="H26" s="108">
        <f t="shared" si="4"/>
        <v>0</v>
      </c>
      <c r="J26" s="122">
        <v>12.5</v>
      </c>
      <c r="L26" s="91">
        <v>2</v>
      </c>
      <c r="N26" s="109"/>
      <c r="Q26" s="110"/>
      <c r="R26" s="110"/>
      <c r="S26" s="111"/>
    </row>
    <row r="27" spans="1:19" s="91" customFormat="1" ht="15.75" customHeight="1">
      <c r="A27" s="72">
        <f t="shared" si="1"/>
        <v>100</v>
      </c>
      <c r="B27" s="72">
        <v>125</v>
      </c>
      <c r="C27" s="127"/>
      <c r="D27" s="106" t="b">
        <f t="shared" si="2"/>
        <v>0</v>
      </c>
      <c r="E27" s="106" t="b">
        <f t="shared" si="3"/>
        <v>0</v>
      </c>
      <c r="F27" s="107" t="b">
        <f t="shared" si="0"/>
        <v>0</v>
      </c>
      <c r="H27" s="108">
        <f t="shared" si="4"/>
        <v>0</v>
      </c>
      <c r="J27" s="121">
        <v>15</v>
      </c>
      <c r="L27" s="91">
        <v>2</v>
      </c>
      <c r="N27" s="109"/>
      <c r="Q27" s="110"/>
      <c r="R27" s="110"/>
      <c r="S27" s="111"/>
    </row>
    <row r="28" spans="1:19" s="91" customFormat="1" ht="15.75" customHeight="1">
      <c r="A28" s="72">
        <f t="shared" si="1"/>
        <v>125</v>
      </c>
      <c r="B28" s="72">
        <v>150</v>
      </c>
      <c r="C28" s="127"/>
      <c r="D28" s="106" t="b">
        <f t="shared" si="2"/>
        <v>0</v>
      </c>
      <c r="E28" s="106" t="b">
        <f t="shared" si="3"/>
        <v>0</v>
      </c>
      <c r="F28" s="107" t="b">
        <f t="shared" si="0"/>
        <v>0</v>
      </c>
      <c r="H28" s="108">
        <f t="shared" si="4"/>
        <v>0</v>
      </c>
      <c r="J28" s="122">
        <v>17.5</v>
      </c>
      <c r="L28" s="91">
        <v>2</v>
      </c>
      <c r="N28" s="109"/>
      <c r="Q28" s="110"/>
      <c r="R28" s="110"/>
      <c r="S28" s="111"/>
    </row>
    <row r="29" spans="1:19" s="91" customFormat="1" ht="15.75" customHeight="1">
      <c r="A29" s="72">
        <f t="shared" si="1"/>
        <v>150</v>
      </c>
      <c r="B29" s="72">
        <v>175</v>
      </c>
      <c r="C29" s="127"/>
      <c r="D29" s="106" t="b">
        <f t="shared" si="2"/>
        <v>0</v>
      </c>
      <c r="E29" s="106" t="b">
        <f t="shared" si="3"/>
        <v>0</v>
      </c>
      <c r="F29" s="107" t="b">
        <f t="shared" si="0"/>
        <v>0</v>
      </c>
      <c r="H29" s="108">
        <f t="shared" si="4"/>
        <v>0</v>
      </c>
      <c r="J29" s="121">
        <v>20</v>
      </c>
      <c r="L29" s="91">
        <v>2</v>
      </c>
      <c r="N29" s="109"/>
      <c r="Q29" s="110"/>
      <c r="R29" s="110"/>
      <c r="S29" s="111"/>
    </row>
    <row r="30" spans="1:19" s="91" customFormat="1" ht="15.75" customHeight="1">
      <c r="A30" s="72">
        <f t="shared" si="1"/>
        <v>175</v>
      </c>
      <c r="B30" s="72">
        <v>200</v>
      </c>
      <c r="C30" s="127"/>
      <c r="D30" s="106" t="b">
        <f t="shared" si="2"/>
        <v>0</v>
      </c>
      <c r="E30" s="106" t="b">
        <f t="shared" si="3"/>
        <v>0</v>
      </c>
      <c r="F30" s="107" t="b">
        <f t="shared" si="0"/>
        <v>0</v>
      </c>
      <c r="H30" s="108">
        <f t="shared" si="4"/>
        <v>0</v>
      </c>
      <c r="J30" s="122">
        <v>22.5</v>
      </c>
      <c r="L30" s="91">
        <v>2</v>
      </c>
      <c r="N30" s="109"/>
      <c r="Q30" s="110"/>
      <c r="R30" s="110"/>
      <c r="S30" s="111"/>
    </row>
    <row r="31" spans="1:19" s="91" customFormat="1" ht="15.75" customHeight="1">
      <c r="A31" s="72">
        <f t="shared" si="1"/>
        <v>200</v>
      </c>
      <c r="B31" s="72">
        <v>225</v>
      </c>
      <c r="C31" s="127"/>
      <c r="D31" s="106" t="b">
        <f t="shared" si="2"/>
        <v>0</v>
      </c>
      <c r="E31" s="106" t="b">
        <f t="shared" si="3"/>
        <v>0</v>
      </c>
      <c r="F31" s="107" t="b">
        <f t="shared" si="0"/>
        <v>0</v>
      </c>
      <c r="H31" s="108">
        <f t="shared" si="4"/>
        <v>0</v>
      </c>
      <c r="J31" s="121">
        <v>25</v>
      </c>
      <c r="L31" s="91">
        <v>2</v>
      </c>
      <c r="N31" s="109"/>
      <c r="Q31" s="110"/>
      <c r="R31" s="110"/>
      <c r="S31" s="111"/>
    </row>
    <row r="32" spans="1:19" s="91" customFormat="1" ht="15.75" customHeight="1">
      <c r="A32" s="72">
        <f t="shared" si="1"/>
        <v>225</v>
      </c>
      <c r="B32" s="72">
        <v>250</v>
      </c>
      <c r="C32" s="127"/>
      <c r="D32" s="106" t="b">
        <f t="shared" si="2"/>
        <v>0</v>
      </c>
      <c r="E32" s="106" t="b">
        <f t="shared" si="3"/>
        <v>0</v>
      </c>
      <c r="F32" s="107" t="b">
        <f t="shared" si="0"/>
        <v>0</v>
      </c>
      <c r="H32" s="108">
        <f t="shared" si="4"/>
        <v>0</v>
      </c>
      <c r="J32" s="122">
        <v>27.5</v>
      </c>
      <c r="L32" s="91">
        <v>2</v>
      </c>
      <c r="N32" s="109"/>
      <c r="Q32" s="110"/>
      <c r="R32" s="110"/>
      <c r="S32" s="111"/>
    </row>
    <row r="33" spans="1:19" s="91" customFormat="1" ht="15.75" customHeight="1">
      <c r="A33" s="72">
        <f t="shared" si="1"/>
        <v>250</v>
      </c>
      <c r="B33" s="72">
        <v>275</v>
      </c>
      <c r="C33" s="127"/>
      <c r="D33" s="106" t="b">
        <f t="shared" si="2"/>
        <v>0</v>
      </c>
      <c r="E33" s="106" t="b">
        <f t="shared" si="3"/>
        <v>0</v>
      </c>
      <c r="F33" s="107" t="b">
        <f t="shared" si="0"/>
        <v>0</v>
      </c>
      <c r="H33" s="108">
        <f t="shared" si="4"/>
        <v>0</v>
      </c>
      <c r="J33" s="121">
        <v>30</v>
      </c>
      <c r="L33" s="91">
        <v>2</v>
      </c>
      <c r="N33" s="109"/>
      <c r="Q33" s="110"/>
      <c r="R33" s="110"/>
      <c r="S33" s="111"/>
    </row>
    <row r="34" spans="1:19" s="91" customFormat="1" ht="15.75" customHeight="1">
      <c r="A34" s="72">
        <f t="shared" si="1"/>
        <v>275</v>
      </c>
      <c r="B34" s="72">
        <v>300</v>
      </c>
      <c r="C34" s="127"/>
      <c r="D34" s="106" t="b">
        <f t="shared" si="2"/>
        <v>0</v>
      </c>
      <c r="E34" s="106" t="b">
        <f t="shared" si="3"/>
        <v>0</v>
      </c>
      <c r="F34" s="107" t="b">
        <f t="shared" si="0"/>
        <v>0</v>
      </c>
      <c r="H34" s="108">
        <f t="shared" si="4"/>
        <v>0</v>
      </c>
      <c r="J34" s="122">
        <v>32.5</v>
      </c>
      <c r="L34" s="91">
        <v>2</v>
      </c>
      <c r="N34" s="109"/>
      <c r="Q34" s="110"/>
      <c r="R34" s="110"/>
      <c r="S34" s="111"/>
    </row>
    <row r="35" spans="1:19" s="91" customFormat="1" ht="15.75" customHeight="1">
      <c r="A35" s="72">
        <f t="shared" si="1"/>
        <v>300</v>
      </c>
      <c r="B35" s="72">
        <v>325</v>
      </c>
      <c r="C35" s="127"/>
      <c r="D35" s="106" t="b">
        <f t="shared" si="2"/>
        <v>0</v>
      </c>
      <c r="E35" s="106" t="b">
        <f t="shared" si="3"/>
        <v>0</v>
      </c>
      <c r="F35" s="107" t="b">
        <f t="shared" si="0"/>
        <v>0</v>
      </c>
      <c r="H35" s="108">
        <f t="shared" si="4"/>
        <v>0</v>
      </c>
      <c r="J35" s="121">
        <v>35</v>
      </c>
      <c r="L35" s="91">
        <v>2</v>
      </c>
      <c r="N35" s="109"/>
      <c r="Q35" s="110"/>
      <c r="R35" s="110"/>
      <c r="S35" s="111"/>
    </row>
    <row r="36" spans="1:19" s="91" customFormat="1" ht="15.75" customHeight="1">
      <c r="A36" s="72">
        <f t="shared" si="1"/>
        <v>325</v>
      </c>
      <c r="B36" s="123">
        <v>350</v>
      </c>
      <c r="C36" s="127"/>
      <c r="D36" s="106" t="b">
        <f t="shared" si="2"/>
        <v>0</v>
      </c>
      <c r="E36" s="106" t="b">
        <f t="shared" si="3"/>
        <v>0</v>
      </c>
      <c r="F36" s="107" t="b">
        <f t="shared" si="0"/>
        <v>0</v>
      </c>
      <c r="H36" s="108">
        <f t="shared" si="4"/>
        <v>0</v>
      </c>
      <c r="J36" s="122">
        <v>37.5</v>
      </c>
      <c r="L36" s="91">
        <v>2</v>
      </c>
      <c r="N36" s="109"/>
      <c r="Q36" s="110"/>
      <c r="R36" s="110"/>
      <c r="S36" s="111"/>
    </row>
    <row r="37" spans="1:6" s="91" customFormat="1" ht="29.25" customHeight="1">
      <c r="A37" s="237" t="s">
        <v>65</v>
      </c>
      <c r="B37" s="237"/>
      <c r="C37" s="112">
        <f>SUM(C17:C36)</f>
        <v>0</v>
      </c>
      <c r="D37" s="112">
        <f>SUM(D17:D36)</f>
        <v>0</v>
      </c>
      <c r="E37" s="112">
        <f>SUM(E17:E36)</f>
        <v>0</v>
      </c>
      <c r="F37" s="113">
        <f>SUM(F17:F36)</f>
        <v>0</v>
      </c>
    </row>
    <row r="38" spans="1:6" s="91" customFormat="1" ht="12.75">
      <c r="A38" s="78"/>
      <c r="B38" s="78"/>
      <c r="C38" s="78"/>
      <c r="D38" s="78"/>
      <c r="E38" s="78"/>
      <c r="F38" s="78"/>
    </row>
    <row r="39" spans="1:6" s="53" customFormat="1" ht="15" customHeight="1">
      <c r="A39" s="51" t="s">
        <v>66</v>
      </c>
      <c r="B39" s="114">
        <f>Autocertificazione!B40</f>
        <v>0</v>
      </c>
      <c r="C39" s="76"/>
      <c r="D39" s="205" t="s">
        <v>67</v>
      </c>
      <c r="E39" s="210"/>
      <c r="F39" s="210"/>
    </row>
    <row r="40" spans="1:6" s="53" customFormat="1" ht="15" customHeight="1">
      <c r="A40" s="51"/>
      <c r="B40" s="115"/>
      <c r="C40" s="51"/>
      <c r="D40" s="205" t="s">
        <v>68</v>
      </c>
      <c r="E40" s="210"/>
      <c r="F40" s="210"/>
    </row>
    <row r="41" spans="1:7" s="53" customFormat="1" ht="15.75" customHeight="1">
      <c r="A41" s="51"/>
      <c r="B41" s="51"/>
      <c r="C41" s="51"/>
      <c r="D41" s="211"/>
      <c r="E41" s="212"/>
      <c r="F41" s="212"/>
      <c r="G41" s="77"/>
    </row>
    <row r="42" spans="1:6" s="53" customFormat="1" ht="14.25" customHeight="1">
      <c r="A42" s="51"/>
      <c r="B42" s="51"/>
      <c r="C42" s="51"/>
      <c r="D42" s="213"/>
      <c r="E42" s="213"/>
      <c r="F42" s="213"/>
    </row>
    <row r="43" spans="1:6" s="91" customFormat="1" ht="9" customHeight="1">
      <c r="A43" s="78"/>
      <c r="B43" s="78"/>
      <c r="C43" s="78"/>
      <c r="D43" s="78"/>
      <c r="E43" s="78"/>
      <c r="F43" s="78"/>
    </row>
    <row r="44" spans="1:6" s="91" customFormat="1" ht="16.5" customHeight="1">
      <c r="A44" s="78"/>
      <c r="B44" s="78"/>
      <c r="C44" s="78"/>
      <c r="D44" s="78"/>
      <c r="E44" s="78"/>
      <c r="F44" s="78"/>
    </row>
    <row r="45" spans="1:4" s="91" customFormat="1" ht="54.75" customHeight="1">
      <c r="A45" s="209" t="s">
        <v>78</v>
      </c>
      <c r="B45" s="209"/>
      <c r="C45" s="220"/>
      <c r="D45" s="220"/>
    </row>
    <row r="46" s="91" customFormat="1" ht="12.75"/>
    <row r="47" spans="4:6" s="91" customFormat="1" ht="12.75">
      <c r="D47" s="116"/>
      <c r="E47" s="116"/>
      <c r="F47" s="116"/>
    </row>
    <row r="48" spans="1:5" s="91" customFormat="1" ht="12.75">
      <c r="A48" s="219"/>
      <c r="B48" s="219"/>
      <c r="C48" s="219"/>
      <c r="D48" s="219"/>
      <c r="E48" s="219"/>
    </row>
    <row r="49" spans="1:5" s="91" customFormat="1" ht="12.75">
      <c r="A49" s="219"/>
      <c r="B49" s="219"/>
      <c r="C49" s="219"/>
      <c r="D49" s="219"/>
      <c r="E49" s="219"/>
    </row>
    <row r="50" spans="1:5" s="91" customFormat="1" ht="12.75">
      <c r="A50" s="219"/>
      <c r="B50" s="219"/>
      <c r="C50" s="219"/>
      <c r="D50" s="219"/>
      <c r="E50" s="219"/>
    </row>
    <row r="51" s="91" customFormat="1" ht="71.25" customHeight="1"/>
    <row r="52" s="91" customFormat="1" ht="84" customHeight="1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</sheetData>
  <sheetProtection selectLockedCells="1"/>
  <mergeCells count="19">
    <mergeCell ref="D40:F40"/>
    <mergeCell ref="D41:F42"/>
    <mergeCell ref="A45:D45"/>
    <mergeCell ref="A48:E48"/>
    <mergeCell ref="A49:E49"/>
    <mergeCell ref="A50:E50"/>
    <mergeCell ref="A12:B12"/>
    <mergeCell ref="A13:F13"/>
    <mergeCell ref="A14:B14"/>
    <mergeCell ref="J14:J15"/>
    <mergeCell ref="A37:B37"/>
    <mergeCell ref="D39:F39"/>
    <mergeCell ref="H13:H14"/>
    <mergeCell ref="A2:G2"/>
    <mergeCell ref="A6:C6"/>
    <mergeCell ref="A8:E8"/>
    <mergeCell ref="B9:E9"/>
    <mergeCell ref="B10:E10"/>
    <mergeCell ref="B11:C11"/>
  </mergeCells>
  <printOptions/>
  <pageMargins left="0.7479166666666667" right="0.7479166666666667" top="0.5201388888888889" bottom="0.44027777777777777" header="0.5118055555555556" footer="0.5118055555555556"/>
  <pageSetup fitToHeight="1" fitToWidth="1" horizontalDpi="300" verticalDpi="300" orientation="portrait" paperSize="9" scale="7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0"/>
  <sheetViews>
    <sheetView showGridLines="0" zoomScale="85" zoomScaleNormal="85" zoomScalePageLayoutView="0" workbookViewId="0" topLeftCell="C1">
      <selection activeCell="H17" sqref="H17:H36"/>
    </sheetView>
  </sheetViews>
  <sheetFormatPr defaultColWidth="8.7109375" defaultRowHeight="12.75"/>
  <cols>
    <col min="1" max="2" width="17.00390625" style="89" customWidth="1"/>
    <col min="3" max="3" width="31.421875" style="89" bestFit="1" customWidth="1"/>
    <col min="4" max="4" width="17.00390625" style="89" customWidth="1"/>
    <col min="5" max="5" width="20.140625" style="89" customWidth="1"/>
    <col min="6" max="6" width="23.8515625" style="89" customWidth="1"/>
    <col min="7" max="7" width="8.7109375" style="90" customWidth="1"/>
    <col min="8" max="8" width="11.00390625" style="89" customWidth="1"/>
    <col min="9" max="9" width="7.140625" style="90" customWidth="1"/>
    <col min="10" max="10" width="12.7109375" style="89" customWidth="1"/>
    <col min="11" max="11" width="8.7109375" style="90" customWidth="1"/>
    <col min="12" max="12" width="10.57421875" style="89" customWidth="1"/>
    <col min="13" max="16384" width="8.7109375" style="90" customWidth="1"/>
  </cols>
  <sheetData>
    <row r="1" spans="1:7" s="53" customFormat="1" ht="89.25" customHeight="1">
      <c r="A1" s="54"/>
      <c r="B1" s="54"/>
      <c r="C1" s="54"/>
      <c r="D1" s="54"/>
      <c r="E1" s="54"/>
      <c r="F1" s="54"/>
      <c r="G1" s="54"/>
    </row>
    <row r="2" spans="1:7" s="53" customFormat="1" ht="12.75">
      <c r="A2" s="197"/>
      <c r="B2" s="197"/>
      <c r="C2" s="197"/>
      <c r="D2" s="197"/>
      <c r="E2" s="197"/>
      <c r="F2" s="197"/>
      <c r="G2" s="197"/>
    </row>
    <row r="3" spans="1:7" s="53" customFormat="1" ht="12.75">
      <c r="A3" s="118"/>
      <c r="C3" s="119" t="s">
        <v>81</v>
      </c>
      <c r="D3" s="118"/>
      <c r="E3" s="118"/>
      <c r="F3" s="118"/>
      <c r="G3" s="118"/>
    </row>
    <row r="4" spans="1:7" s="53" customFormat="1" ht="12.75">
      <c r="A4" s="118"/>
      <c r="B4" s="118"/>
      <c r="C4" s="120" t="s">
        <v>82</v>
      </c>
      <c r="D4" s="118"/>
      <c r="E4" s="118"/>
      <c r="F4" s="118"/>
      <c r="G4" s="118"/>
    </row>
    <row r="5" spans="1:7" ht="15" customHeight="1">
      <c r="A5" s="54"/>
      <c r="B5" s="54"/>
      <c r="C5" s="54"/>
      <c r="D5" s="54"/>
      <c r="E5" s="54"/>
      <c r="F5" s="54"/>
      <c r="G5" s="54"/>
    </row>
    <row r="6" spans="1:6" s="91" customFormat="1" ht="34.5" customHeight="1">
      <c r="A6" s="221" t="s">
        <v>99</v>
      </c>
      <c r="B6" s="221"/>
      <c r="C6" s="221"/>
      <c r="D6" s="54"/>
      <c r="E6" s="54"/>
      <c r="F6" s="54"/>
    </row>
    <row r="7" spans="1:13" s="91" customFormat="1" ht="24.75" customHeight="1">
      <c r="A7" s="92" t="str">
        <f>'Mod. B-E Linea'!$A$8</f>
        <v>Dati di esercizio Anno 2019</v>
      </c>
      <c r="B7" s="93"/>
      <c r="C7" s="93"/>
      <c r="D7" s="93"/>
      <c r="E7" s="94"/>
      <c r="F7" s="94"/>
      <c r="H7" s="95" t="s">
        <v>80</v>
      </c>
      <c r="I7" s="96"/>
      <c r="J7" s="96"/>
      <c r="K7" s="97"/>
      <c r="L7" s="97"/>
      <c r="M7" s="97"/>
    </row>
    <row r="8" spans="1:6" s="91" customFormat="1" ht="17.25" customHeight="1">
      <c r="A8" s="228"/>
      <c r="B8" s="228"/>
      <c r="C8" s="228"/>
      <c r="D8" s="228"/>
      <c r="E8" s="229"/>
      <c r="F8" s="99"/>
    </row>
    <row r="9" spans="1:6" s="91" customFormat="1" ht="24.75" customHeight="1">
      <c r="A9" s="100" t="s">
        <v>26</v>
      </c>
      <c r="B9" s="223">
        <f>Autocertificazione!D10</f>
        <v>0</v>
      </c>
      <c r="C9" s="224"/>
      <c r="D9" s="224"/>
      <c r="E9" s="225"/>
      <c r="F9" s="101">
        <f>'Mod. B-E Linea'!F8</f>
        <v>0</v>
      </c>
    </row>
    <row r="10" spans="1:6" s="91" customFormat="1" ht="24.75" customHeight="1">
      <c r="A10" s="100" t="s">
        <v>28</v>
      </c>
      <c r="B10" s="226">
        <f>'Mod. B-E Linea'!B11</f>
        <v>0</v>
      </c>
      <c r="C10" s="226"/>
      <c r="D10" s="226"/>
      <c r="E10" s="226"/>
      <c r="F10" s="94"/>
    </row>
    <row r="11" spans="1:6" s="91" customFormat="1" ht="24.75" customHeight="1">
      <c r="A11" s="100" t="s">
        <v>29</v>
      </c>
      <c r="B11" s="227">
        <f>'Mod. B-E Linea'!B12</f>
        <v>0</v>
      </c>
      <c r="C11" s="227"/>
      <c r="D11" s="54"/>
      <c r="E11" s="102" t="s">
        <v>24</v>
      </c>
      <c r="F11" s="103">
        <f>'Mod. B-E Linea'!F8</f>
        <v>0</v>
      </c>
    </row>
    <row r="12" spans="1:6" s="91" customFormat="1" ht="38.25" customHeight="1">
      <c r="A12" s="222"/>
      <c r="B12" s="222"/>
      <c r="C12" s="98"/>
      <c r="D12" s="78"/>
      <c r="E12" s="78"/>
      <c r="F12" s="78"/>
    </row>
    <row r="13" spans="1:8" s="91" customFormat="1" ht="38.25" customHeight="1">
      <c r="A13" s="230" t="str">
        <f>'Mod. B-E Linea'!B29</f>
        <v>Carnet da 12 corse semplici (CS12)</v>
      </c>
      <c r="B13" s="231"/>
      <c r="C13" s="231"/>
      <c r="D13" s="231"/>
      <c r="E13" s="231"/>
      <c r="F13" s="232"/>
      <c r="H13" s="233" t="s">
        <v>70</v>
      </c>
    </row>
    <row r="14" spans="1:11" s="91" customFormat="1" ht="29.25" customHeight="1">
      <c r="A14" s="238" t="s">
        <v>71</v>
      </c>
      <c r="B14" s="239"/>
      <c r="C14" s="72" t="s">
        <v>48</v>
      </c>
      <c r="D14" s="72" t="s">
        <v>72</v>
      </c>
      <c r="E14" s="72" t="s">
        <v>50</v>
      </c>
      <c r="F14" s="72" t="s">
        <v>84</v>
      </c>
      <c r="H14" s="234"/>
      <c r="J14" s="235" t="s">
        <v>83</v>
      </c>
      <c r="K14" s="97"/>
    </row>
    <row r="15" spans="1:12" s="91" customFormat="1" ht="25.5" customHeight="1">
      <c r="A15" s="72" t="s">
        <v>73</v>
      </c>
      <c r="B15" s="72" t="s">
        <v>74</v>
      </c>
      <c r="C15" s="72"/>
      <c r="D15" s="72"/>
      <c r="E15" s="72" t="s">
        <v>75</v>
      </c>
      <c r="F15" s="71"/>
      <c r="H15" s="104" t="s">
        <v>76</v>
      </c>
      <c r="J15" s="236"/>
      <c r="K15" s="97"/>
      <c r="L15" s="105" t="s">
        <v>77</v>
      </c>
    </row>
    <row r="16" spans="1:6" s="91" customFormat="1" ht="15.75" customHeight="1">
      <c r="A16" s="72"/>
      <c r="B16" s="72"/>
      <c r="C16" s="72" t="s">
        <v>53</v>
      </c>
      <c r="D16" s="72" t="s">
        <v>53</v>
      </c>
      <c r="E16" s="72" t="s">
        <v>53</v>
      </c>
      <c r="F16" s="72" t="s">
        <v>54</v>
      </c>
    </row>
    <row r="17" spans="1:19" s="91" customFormat="1" ht="15.75" customHeight="1">
      <c r="A17" s="72">
        <v>0</v>
      </c>
      <c r="B17" s="72">
        <v>10</v>
      </c>
      <c r="C17" s="124"/>
      <c r="D17" s="106">
        <f aca="true" t="shared" si="0" ref="D17:D36">IF($F$11&gt;=$A17,IF(B17&lt;&gt;0,C17*$L$17,0))</f>
        <v>0</v>
      </c>
      <c r="E17" s="106">
        <f>IF(AND($F$11&gt;=$B17,C17&lt;&gt;0),D17*$H17,D17*$F$11)</f>
        <v>0</v>
      </c>
      <c r="F17" s="107">
        <f aca="true" t="shared" si="1" ref="F17:F36">IF($F$11&gt;=$A17,IF(D17&lt;&gt;0,C17*J17,0))</f>
        <v>0</v>
      </c>
      <c r="H17" s="108">
        <f>IF($F$11&lt;10,$F$11,IF(B17=10,10,IF($F$11&lt;=A18,$F$11,((B17-B16)/2+B16))))</f>
        <v>0</v>
      </c>
      <c r="J17" s="121">
        <v>13</v>
      </c>
      <c r="L17" s="91">
        <v>12</v>
      </c>
      <c r="N17" s="109"/>
      <c r="Q17" s="110"/>
      <c r="R17" s="110"/>
      <c r="S17" s="111"/>
    </row>
    <row r="18" spans="1:19" s="91" customFormat="1" ht="15.75" customHeight="1">
      <c r="A18" s="72">
        <f aca="true" t="shared" si="2" ref="A18:A36">B17</f>
        <v>10</v>
      </c>
      <c r="B18" s="72">
        <v>20</v>
      </c>
      <c r="C18" s="124"/>
      <c r="D18" s="106" t="b">
        <f t="shared" si="0"/>
        <v>0</v>
      </c>
      <c r="E18" s="106" t="b">
        <f aca="true" t="shared" si="3" ref="E18:E36">IF($F$11&gt;=$A18,IF(C18&lt;&gt;0,D18*$H18,0))</f>
        <v>0</v>
      </c>
      <c r="F18" s="107" t="b">
        <f t="shared" si="1"/>
        <v>0</v>
      </c>
      <c r="H18" s="108">
        <f aca="true" t="shared" si="4" ref="H18:H36">IF($F$11&lt;10,$F$11,IF(B18=10,10,IF($F$11&lt;=A19,$F$11,((B18-B17)/2+B17))))</f>
        <v>0</v>
      </c>
      <c r="J18" s="122">
        <v>19</v>
      </c>
      <c r="N18" s="109"/>
      <c r="Q18" s="110"/>
      <c r="R18" s="110"/>
      <c r="S18" s="111"/>
    </row>
    <row r="19" spans="1:19" s="91" customFormat="1" ht="15.75" customHeight="1">
      <c r="A19" s="72">
        <f t="shared" si="2"/>
        <v>20</v>
      </c>
      <c r="B19" s="72">
        <v>30</v>
      </c>
      <c r="C19" s="124"/>
      <c r="D19" s="106" t="b">
        <f t="shared" si="0"/>
        <v>0</v>
      </c>
      <c r="E19" s="106" t="b">
        <f t="shared" si="3"/>
        <v>0</v>
      </c>
      <c r="F19" s="107" t="b">
        <f t="shared" si="1"/>
        <v>0</v>
      </c>
      <c r="H19" s="108">
        <f t="shared" si="4"/>
        <v>0</v>
      </c>
      <c r="J19" s="121">
        <v>25</v>
      </c>
      <c r="N19" s="109"/>
      <c r="Q19" s="110"/>
      <c r="R19" s="110"/>
      <c r="S19" s="111"/>
    </row>
    <row r="20" spans="1:19" s="91" customFormat="1" ht="15.75" customHeight="1">
      <c r="A20" s="72">
        <f t="shared" si="2"/>
        <v>30</v>
      </c>
      <c r="B20" s="72">
        <v>40</v>
      </c>
      <c r="C20" s="124"/>
      <c r="D20" s="106" t="b">
        <f t="shared" si="0"/>
        <v>0</v>
      </c>
      <c r="E20" s="106" t="b">
        <f t="shared" si="3"/>
        <v>0</v>
      </c>
      <c r="F20" s="107" t="b">
        <f t="shared" si="1"/>
        <v>0</v>
      </c>
      <c r="H20" s="108">
        <f t="shared" si="4"/>
        <v>0</v>
      </c>
      <c r="J20" s="122">
        <v>31</v>
      </c>
      <c r="N20" s="109"/>
      <c r="Q20" s="110"/>
      <c r="R20" s="110"/>
      <c r="S20" s="111"/>
    </row>
    <row r="21" spans="1:19" s="91" customFormat="1" ht="15.75" customHeight="1">
      <c r="A21" s="72">
        <f t="shared" si="2"/>
        <v>40</v>
      </c>
      <c r="B21" s="72">
        <v>50</v>
      </c>
      <c r="C21" s="124"/>
      <c r="D21" s="106" t="b">
        <f t="shared" si="0"/>
        <v>0</v>
      </c>
      <c r="E21" s="106" t="b">
        <f t="shared" si="3"/>
        <v>0</v>
      </c>
      <c r="F21" s="107" t="b">
        <f t="shared" si="1"/>
        <v>0</v>
      </c>
      <c r="H21" s="108">
        <f t="shared" si="4"/>
        <v>0</v>
      </c>
      <c r="J21" s="121">
        <v>37</v>
      </c>
      <c r="N21" s="109"/>
      <c r="Q21" s="110"/>
      <c r="R21" s="110"/>
      <c r="S21" s="111"/>
    </row>
    <row r="22" spans="1:19" s="91" customFormat="1" ht="15.75" customHeight="1">
      <c r="A22" s="72">
        <f t="shared" si="2"/>
        <v>50</v>
      </c>
      <c r="B22" s="72">
        <v>60</v>
      </c>
      <c r="C22" s="124"/>
      <c r="D22" s="106" t="b">
        <f t="shared" si="0"/>
        <v>0</v>
      </c>
      <c r="E22" s="106" t="b">
        <f t="shared" si="3"/>
        <v>0</v>
      </c>
      <c r="F22" s="107" t="b">
        <f t="shared" si="1"/>
        <v>0</v>
      </c>
      <c r="H22" s="108">
        <f t="shared" si="4"/>
        <v>0</v>
      </c>
      <c r="J22" s="122">
        <v>43</v>
      </c>
      <c r="N22" s="109"/>
      <c r="Q22" s="110"/>
      <c r="R22" s="110"/>
      <c r="S22" s="111"/>
    </row>
    <row r="23" spans="1:19" s="91" customFormat="1" ht="15.75" customHeight="1">
      <c r="A23" s="72">
        <f t="shared" si="2"/>
        <v>60</v>
      </c>
      <c r="B23" s="72">
        <v>70</v>
      </c>
      <c r="C23" s="124"/>
      <c r="D23" s="106" t="b">
        <f t="shared" si="0"/>
        <v>0</v>
      </c>
      <c r="E23" s="106" t="b">
        <f t="shared" si="3"/>
        <v>0</v>
      </c>
      <c r="F23" s="107" t="b">
        <f t="shared" si="1"/>
        <v>0</v>
      </c>
      <c r="H23" s="108">
        <f t="shared" si="4"/>
        <v>0</v>
      </c>
      <c r="J23" s="121">
        <v>49</v>
      </c>
      <c r="N23" s="109"/>
      <c r="Q23" s="110"/>
      <c r="R23" s="110"/>
      <c r="S23" s="111"/>
    </row>
    <row r="24" spans="1:19" s="91" customFormat="1" ht="15.75" customHeight="1">
      <c r="A24" s="72">
        <f t="shared" si="2"/>
        <v>70</v>
      </c>
      <c r="B24" s="72">
        <v>80</v>
      </c>
      <c r="C24" s="124"/>
      <c r="D24" s="106" t="b">
        <f t="shared" si="0"/>
        <v>0</v>
      </c>
      <c r="E24" s="106" t="b">
        <f t="shared" si="3"/>
        <v>0</v>
      </c>
      <c r="F24" s="107" t="b">
        <f t="shared" si="1"/>
        <v>0</v>
      </c>
      <c r="H24" s="108">
        <f t="shared" si="4"/>
        <v>0</v>
      </c>
      <c r="J24" s="122">
        <v>55</v>
      </c>
      <c r="N24" s="109"/>
      <c r="Q24" s="110"/>
      <c r="R24" s="110"/>
      <c r="S24" s="111"/>
    </row>
    <row r="25" spans="1:19" s="91" customFormat="1" ht="15.75" customHeight="1">
      <c r="A25" s="72">
        <f t="shared" si="2"/>
        <v>80</v>
      </c>
      <c r="B25" s="72">
        <v>90</v>
      </c>
      <c r="C25" s="124"/>
      <c r="D25" s="106" t="b">
        <f t="shared" si="0"/>
        <v>0</v>
      </c>
      <c r="E25" s="106" t="b">
        <f t="shared" si="3"/>
        <v>0</v>
      </c>
      <c r="F25" s="107" t="b">
        <f t="shared" si="1"/>
        <v>0</v>
      </c>
      <c r="H25" s="108">
        <f t="shared" si="4"/>
        <v>0</v>
      </c>
      <c r="J25" s="121">
        <v>61</v>
      </c>
      <c r="N25" s="109"/>
      <c r="Q25" s="110"/>
      <c r="R25" s="110"/>
      <c r="S25" s="111"/>
    </row>
    <row r="26" spans="1:19" s="91" customFormat="1" ht="15.75" customHeight="1">
      <c r="A26" s="72">
        <f t="shared" si="2"/>
        <v>90</v>
      </c>
      <c r="B26" s="72">
        <v>100</v>
      </c>
      <c r="C26" s="124"/>
      <c r="D26" s="106" t="b">
        <f t="shared" si="0"/>
        <v>0</v>
      </c>
      <c r="E26" s="106" t="b">
        <f t="shared" si="3"/>
        <v>0</v>
      </c>
      <c r="F26" s="107" t="b">
        <f t="shared" si="1"/>
        <v>0</v>
      </c>
      <c r="H26" s="108">
        <f t="shared" si="4"/>
        <v>0</v>
      </c>
      <c r="J26" s="122">
        <v>67</v>
      </c>
      <c r="N26" s="109"/>
      <c r="Q26" s="110"/>
      <c r="R26" s="110"/>
      <c r="S26" s="111"/>
    </row>
    <row r="27" spans="1:19" s="91" customFormat="1" ht="15.75" customHeight="1">
      <c r="A27" s="72">
        <f t="shared" si="2"/>
        <v>100</v>
      </c>
      <c r="B27" s="72">
        <v>125</v>
      </c>
      <c r="C27" s="124"/>
      <c r="D27" s="106" t="b">
        <f t="shared" si="0"/>
        <v>0</v>
      </c>
      <c r="E27" s="106" t="b">
        <f t="shared" si="3"/>
        <v>0</v>
      </c>
      <c r="F27" s="107" t="b">
        <f t="shared" si="1"/>
        <v>0</v>
      </c>
      <c r="H27" s="108">
        <f t="shared" si="4"/>
        <v>0</v>
      </c>
      <c r="J27" s="121">
        <v>81</v>
      </c>
      <c r="N27" s="109"/>
      <c r="Q27" s="110"/>
      <c r="R27" s="110"/>
      <c r="S27" s="111"/>
    </row>
    <row r="28" spans="1:19" s="91" customFormat="1" ht="15.75" customHeight="1">
      <c r="A28" s="72">
        <f t="shared" si="2"/>
        <v>125</v>
      </c>
      <c r="B28" s="72">
        <v>150</v>
      </c>
      <c r="C28" s="124"/>
      <c r="D28" s="106" t="b">
        <f t="shared" si="0"/>
        <v>0</v>
      </c>
      <c r="E28" s="106" t="b">
        <f t="shared" si="3"/>
        <v>0</v>
      </c>
      <c r="F28" s="107" t="b">
        <f t="shared" si="1"/>
        <v>0</v>
      </c>
      <c r="H28" s="108">
        <f t="shared" si="4"/>
        <v>0</v>
      </c>
      <c r="J28" s="122">
        <v>95</v>
      </c>
      <c r="N28" s="109"/>
      <c r="Q28" s="110"/>
      <c r="R28" s="110"/>
      <c r="S28" s="111"/>
    </row>
    <row r="29" spans="1:19" s="91" customFormat="1" ht="15.75" customHeight="1">
      <c r="A29" s="72">
        <f t="shared" si="2"/>
        <v>150</v>
      </c>
      <c r="B29" s="72">
        <v>175</v>
      </c>
      <c r="C29" s="124"/>
      <c r="D29" s="106" t="b">
        <f t="shared" si="0"/>
        <v>0</v>
      </c>
      <c r="E29" s="106" t="b">
        <f t="shared" si="3"/>
        <v>0</v>
      </c>
      <c r="F29" s="107" t="b">
        <f t="shared" si="1"/>
        <v>0</v>
      </c>
      <c r="H29" s="108">
        <f t="shared" si="4"/>
        <v>0</v>
      </c>
      <c r="J29" s="121">
        <v>109</v>
      </c>
      <c r="N29" s="109"/>
      <c r="Q29" s="110"/>
      <c r="R29" s="110"/>
      <c r="S29" s="111"/>
    </row>
    <row r="30" spans="1:19" s="91" customFormat="1" ht="15.75" customHeight="1">
      <c r="A30" s="72">
        <f t="shared" si="2"/>
        <v>175</v>
      </c>
      <c r="B30" s="72">
        <v>200</v>
      </c>
      <c r="C30" s="124"/>
      <c r="D30" s="106" t="b">
        <f t="shared" si="0"/>
        <v>0</v>
      </c>
      <c r="E30" s="106" t="b">
        <f t="shared" si="3"/>
        <v>0</v>
      </c>
      <c r="F30" s="107" t="b">
        <f t="shared" si="1"/>
        <v>0</v>
      </c>
      <c r="H30" s="108">
        <f t="shared" si="4"/>
        <v>0</v>
      </c>
      <c r="J30" s="122">
        <v>123</v>
      </c>
      <c r="N30" s="109"/>
      <c r="Q30" s="110"/>
      <c r="R30" s="110"/>
      <c r="S30" s="111"/>
    </row>
    <row r="31" spans="1:19" s="91" customFormat="1" ht="15.75" customHeight="1">
      <c r="A31" s="72">
        <f t="shared" si="2"/>
        <v>200</v>
      </c>
      <c r="B31" s="72">
        <v>225</v>
      </c>
      <c r="C31" s="124"/>
      <c r="D31" s="106" t="b">
        <f t="shared" si="0"/>
        <v>0</v>
      </c>
      <c r="E31" s="106" t="b">
        <f t="shared" si="3"/>
        <v>0</v>
      </c>
      <c r="F31" s="107" t="b">
        <f t="shared" si="1"/>
        <v>0</v>
      </c>
      <c r="H31" s="108">
        <f t="shared" si="4"/>
        <v>0</v>
      </c>
      <c r="J31" s="121">
        <v>137</v>
      </c>
      <c r="N31" s="109"/>
      <c r="Q31" s="110"/>
      <c r="R31" s="110"/>
      <c r="S31" s="111"/>
    </row>
    <row r="32" spans="1:19" s="91" customFormat="1" ht="15.75" customHeight="1">
      <c r="A32" s="72">
        <f t="shared" si="2"/>
        <v>225</v>
      </c>
      <c r="B32" s="72">
        <v>250</v>
      </c>
      <c r="C32" s="124"/>
      <c r="D32" s="106" t="b">
        <f t="shared" si="0"/>
        <v>0</v>
      </c>
      <c r="E32" s="106" t="b">
        <f t="shared" si="3"/>
        <v>0</v>
      </c>
      <c r="F32" s="107" t="b">
        <f t="shared" si="1"/>
        <v>0</v>
      </c>
      <c r="H32" s="108">
        <f t="shared" si="4"/>
        <v>0</v>
      </c>
      <c r="J32" s="122">
        <v>151</v>
      </c>
      <c r="N32" s="109"/>
      <c r="Q32" s="110"/>
      <c r="R32" s="110"/>
      <c r="S32" s="111"/>
    </row>
    <row r="33" spans="1:19" s="91" customFormat="1" ht="15.75" customHeight="1">
      <c r="A33" s="72">
        <f t="shared" si="2"/>
        <v>250</v>
      </c>
      <c r="B33" s="72">
        <v>275</v>
      </c>
      <c r="C33" s="124"/>
      <c r="D33" s="106" t="b">
        <f t="shared" si="0"/>
        <v>0</v>
      </c>
      <c r="E33" s="106" t="b">
        <f t="shared" si="3"/>
        <v>0</v>
      </c>
      <c r="F33" s="107" t="b">
        <f t="shared" si="1"/>
        <v>0</v>
      </c>
      <c r="H33" s="108">
        <f t="shared" si="4"/>
        <v>0</v>
      </c>
      <c r="J33" s="121">
        <v>165</v>
      </c>
      <c r="N33" s="109"/>
      <c r="Q33" s="110"/>
      <c r="R33" s="110"/>
      <c r="S33" s="111"/>
    </row>
    <row r="34" spans="1:19" s="91" customFormat="1" ht="15.75" customHeight="1">
      <c r="A34" s="72">
        <f t="shared" si="2"/>
        <v>275</v>
      </c>
      <c r="B34" s="72">
        <v>300</v>
      </c>
      <c r="C34" s="124"/>
      <c r="D34" s="106" t="b">
        <f t="shared" si="0"/>
        <v>0</v>
      </c>
      <c r="E34" s="106" t="b">
        <f t="shared" si="3"/>
        <v>0</v>
      </c>
      <c r="F34" s="107" t="b">
        <f t="shared" si="1"/>
        <v>0</v>
      </c>
      <c r="H34" s="108">
        <f t="shared" si="4"/>
        <v>0</v>
      </c>
      <c r="J34" s="122">
        <v>179</v>
      </c>
      <c r="N34" s="109"/>
      <c r="Q34" s="110"/>
      <c r="R34" s="110"/>
      <c r="S34" s="111"/>
    </row>
    <row r="35" spans="1:19" s="91" customFormat="1" ht="15.75" customHeight="1">
      <c r="A35" s="72">
        <f t="shared" si="2"/>
        <v>300</v>
      </c>
      <c r="B35" s="72">
        <v>325</v>
      </c>
      <c r="C35" s="124"/>
      <c r="D35" s="106" t="b">
        <f t="shared" si="0"/>
        <v>0</v>
      </c>
      <c r="E35" s="106" t="b">
        <f t="shared" si="3"/>
        <v>0</v>
      </c>
      <c r="F35" s="107" t="b">
        <f t="shared" si="1"/>
        <v>0</v>
      </c>
      <c r="H35" s="108">
        <f t="shared" si="4"/>
        <v>0</v>
      </c>
      <c r="J35" s="121">
        <v>193</v>
      </c>
      <c r="N35" s="109"/>
      <c r="Q35" s="110"/>
      <c r="R35" s="110"/>
      <c r="S35" s="111"/>
    </row>
    <row r="36" spans="1:19" s="91" customFormat="1" ht="15.75" customHeight="1">
      <c r="A36" s="72">
        <f t="shared" si="2"/>
        <v>325</v>
      </c>
      <c r="B36" s="123">
        <v>350</v>
      </c>
      <c r="C36" s="124"/>
      <c r="D36" s="106" t="b">
        <f t="shared" si="0"/>
        <v>0</v>
      </c>
      <c r="E36" s="106" t="b">
        <f t="shared" si="3"/>
        <v>0</v>
      </c>
      <c r="F36" s="107" t="b">
        <f t="shared" si="1"/>
        <v>0</v>
      </c>
      <c r="H36" s="108">
        <f t="shared" si="4"/>
        <v>0</v>
      </c>
      <c r="J36" s="122">
        <v>207</v>
      </c>
      <c r="N36" s="109"/>
      <c r="Q36" s="110"/>
      <c r="R36" s="110"/>
      <c r="S36" s="111"/>
    </row>
    <row r="37" spans="1:6" s="91" customFormat="1" ht="29.25" customHeight="1">
      <c r="A37" s="237" t="s">
        <v>65</v>
      </c>
      <c r="B37" s="237"/>
      <c r="C37" s="112">
        <f>SUM(C17:C36)</f>
        <v>0</v>
      </c>
      <c r="D37" s="112">
        <f>SUM(D17:D36)</f>
        <v>0</v>
      </c>
      <c r="E37" s="112">
        <f>SUM(E17:E36)</f>
        <v>0</v>
      </c>
      <c r="F37" s="113">
        <f>SUM(F17:F36)</f>
        <v>0</v>
      </c>
    </row>
    <row r="38" spans="1:6" s="91" customFormat="1" ht="12.75">
      <c r="A38" s="78"/>
      <c r="B38" s="78"/>
      <c r="C38" s="78"/>
      <c r="D38" s="78"/>
      <c r="E38" s="78"/>
      <c r="F38" s="78"/>
    </row>
    <row r="39" spans="1:6" s="53" customFormat="1" ht="15" customHeight="1">
      <c r="A39" s="51" t="s">
        <v>66</v>
      </c>
      <c r="B39" s="114">
        <f>Autocertificazione!B40</f>
        <v>0</v>
      </c>
      <c r="C39" s="76"/>
      <c r="D39" s="205" t="s">
        <v>67</v>
      </c>
      <c r="E39" s="210"/>
      <c r="F39" s="210"/>
    </row>
    <row r="40" spans="1:6" s="53" customFormat="1" ht="15" customHeight="1">
      <c r="A40" s="51"/>
      <c r="B40" s="115"/>
      <c r="C40" s="51"/>
      <c r="D40" s="205" t="s">
        <v>68</v>
      </c>
      <c r="E40" s="210"/>
      <c r="F40" s="210"/>
    </row>
    <row r="41" spans="1:7" s="53" customFormat="1" ht="15.75" customHeight="1">
      <c r="A41" s="51"/>
      <c r="B41" s="51"/>
      <c r="C41" s="51"/>
      <c r="D41" s="211"/>
      <c r="E41" s="212"/>
      <c r="F41" s="212"/>
      <c r="G41" s="77"/>
    </row>
    <row r="42" spans="1:6" s="53" customFormat="1" ht="14.25" customHeight="1">
      <c r="A42" s="51"/>
      <c r="B42" s="51"/>
      <c r="C42" s="51"/>
      <c r="D42" s="213"/>
      <c r="E42" s="213"/>
      <c r="F42" s="213"/>
    </row>
    <row r="43" spans="1:6" s="91" customFormat="1" ht="9" customHeight="1">
      <c r="A43" s="78"/>
      <c r="B43" s="78"/>
      <c r="C43" s="78"/>
      <c r="D43" s="78"/>
      <c r="E43" s="78"/>
      <c r="F43" s="78"/>
    </row>
    <row r="44" spans="1:6" s="91" customFormat="1" ht="16.5" customHeight="1">
      <c r="A44" s="78"/>
      <c r="B44" s="78"/>
      <c r="C44" s="78"/>
      <c r="D44" s="78"/>
      <c r="E44" s="78"/>
      <c r="F44" s="78"/>
    </row>
    <row r="45" spans="1:4" s="91" customFormat="1" ht="54.75" customHeight="1">
      <c r="A45" s="209" t="s">
        <v>78</v>
      </c>
      <c r="B45" s="209"/>
      <c r="C45" s="220"/>
      <c r="D45" s="220"/>
    </row>
    <row r="46" s="91" customFormat="1" ht="12.75"/>
    <row r="47" spans="4:6" s="91" customFormat="1" ht="12.75">
      <c r="D47" s="116"/>
      <c r="E47" s="116"/>
      <c r="F47" s="116"/>
    </row>
    <row r="48" spans="1:5" s="91" customFormat="1" ht="12.75">
      <c r="A48" s="219"/>
      <c r="B48" s="219"/>
      <c r="C48" s="219"/>
      <c r="D48" s="219"/>
      <c r="E48" s="219"/>
    </row>
    <row r="49" spans="1:5" s="91" customFormat="1" ht="12.75">
      <c r="A49" s="219"/>
      <c r="B49" s="219"/>
      <c r="C49" s="219"/>
      <c r="D49" s="219"/>
      <c r="E49" s="219"/>
    </row>
    <row r="50" spans="1:5" s="91" customFormat="1" ht="12.75">
      <c r="A50" s="219"/>
      <c r="B50" s="219"/>
      <c r="C50" s="219"/>
      <c r="D50" s="219"/>
      <c r="E50" s="219"/>
    </row>
    <row r="51" s="91" customFormat="1" ht="71.25" customHeight="1"/>
    <row r="52" s="91" customFormat="1" ht="84" customHeight="1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</sheetData>
  <sheetProtection selectLockedCells="1"/>
  <mergeCells count="19">
    <mergeCell ref="D40:F40"/>
    <mergeCell ref="D41:F42"/>
    <mergeCell ref="A45:D45"/>
    <mergeCell ref="A48:E48"/>
    <mergeCell ref="A49:E49"/>
    <mergeCell ref="A50:E50"/>
    <mergeCell ref="A12:B12"/>
    <mergeCell ref="A13:F13"/>
    <mergeCell ref="A14:B14"/>
    <mergeCell ref="J14:J15"/>
    <mergeCell ref="A37:B37"/>
    <mergeCell ref="D39:F39"/>
    <mergeCell ref="H13:H14"/>
    <mergeCell ref="A2:G2"/>
    <mergeCell ref="A6:C6"/>
    <mergeCell ref="A8:E8"/>
    <mergeCell ref="B9:E9"/>
    <mergeCell ref="B10:E10"/>
    <mergeCell ref="B11:C11"/>
  </mergeCells>
  <printOptions/>
  <pageMargins left="0.7479166666666667" right="0.7479166666666667" top="0.5201388888888889" bottom="0.44027777777777777" header="0.5118055555555556" footer="0.5118055555555556"/>
  <pageSetup fitToHeight="1" fitToWidth="1" horizontalDpi="300" verticalDpi="300" orientation="portrait" paperSize="9" scale="7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S50"/>
  <sheetViews>
    <sheetView showGridLines="0" zoomScale="85" zoomScaleNormal="85" zoomScalePageLayoutView="0" workbookViewId="0" topLeftCell="D1">
      <selection activeCell="M18" sqref="M18"/>
    </sheetView>
  </sheetViews>
  <sheetFormatPr defaultColWidth="8.7109375" defaultRowHeight="12.75"/>
  <cols>
    <col min="1" max="2" width="17.00390625" style="89" customWidth="1"/>
    <col min="3" max="3" width="31.421875" style="89" bestFit="1" customWidth="1"/>
    <col min="4" max="4" width="17.00390625" style="89" customWidth="1"/>
    <col min="5" max="5" width="20.140625" style="89" customWidth="1"/>
    <col min="6" max="6" width="23.8515625" style="89" customWidth="1"/>
    <col min="7" max="7" width="8.7109375" style="90" customWidth="1"/>
    <col min="8" max="8" width="11.00390625" style="89" customWidth="1"/>
    <col min="9" max="9" width="7.140625" style="90" customWidth="1"/>
    <col min="10" max="10" width="12.7109375" style="89" customWidth="1"/>
    <col min="11" max="11" width="8.7109375" style="90" customWidth="1"/>
    <col min="12" max="12" width="10.57421875" style="89" customWidth="1"/>
    <col min="13" max="16384" width="8.7109375" style="90" customWidth="1"/>
  </cols>
  <sheetData>
    <row r="1" spans="1:7" s="53" customFormat="1" ht="89.25" customHeight="1">
      <c r="A1" s="54"/>
      <c r="B1" s="54"/>
      <c r="C1" s="54"/>
      <c r="D1" s="54"/>
      <c r="E1" s="54"/>
      <c r="F1" s="54"/>
      <c r="G1" s="54"/>
    </row>
    <row r="2" spans="1:7" s="53" customFormat="1" ht="12.75">
      <c r="A2" s="197"/>
      <c r="B2" s="197"/>
      <c r="C2" s="197"/>
      <c r="D2" s="197"/>
      <c r="E2" s="197"/>
      <c r="F2" s="197"/>
      <c r="G2" s="197"/>
    </row>
    <row r="3" spans="1:7" s="53" customFormat="1" ht="12.75">
      <c r="A3" s="118"/>
      <c r="C3" s="119" t="s">
        <v>81</v>
      </c>
      <c r="D3" s="118"/>
      <c r="E3" s="118"/>
      <c r="F3" s="118"/>
      <c r="G3" s="118"/>
    </row>
    <row r="4" spans="1:7" s="53" customFormat="1" ht="12.75">
      <c r="A4" s="118"/>
      <c r="B4" s="118"/>
      <c r="C4" s="120" t="s">
        <v>82</v>
      </c>
      <c r="D4" s="118"/>
      <c r="E4" s="118"/>
      <c r="F4" s="118"/>
      <c r="G4" s="118"/>
    </row>
    <row r="5" spans="1:7" ht="15" customHeight="1">
      <c r="A5" s="54"/>
      <c r="B5" s="54"/>
      <c r="C5" s="54"/>
      <c r="D5" s="54"/>
      <c r="E5" s="54"/>
      <c r="F5" s="54"/>
      <c r="G5" s="54"/>
    </row>
    <row r="6" spans="1:6" s="91" customFormat="1" ht="34.5" customHeight="1">
      <c r="A6" s="221" t="s">
        <v>100</v>
      </c>
      <c r="B6" s="221"/>
      <c r="C6" s="221"/>
      <c r="D6" s="54"/>
      <c r="E6" s="54"/>
      <c r="F6" s="54"/>
    </row>
    <row r="7" spans="1:13" s="91" customFormat="1" ht="24.75" customHeight="1">
      <c r="A7" s="92" t="str">
        <f>'Mod. B-E Linea'!$A$8</f>
        <v>Dati di esercizio Anno 2019</v>
      </c>
      <c r="B7" s="93"/>
      <c r="C7" s="93"/>
      <c r="D7" s="93"/>
      <c r="E7" s="94"/>
      <c r="F7" s="94"/>
      <c r="H7" s="95" t="s">
        <v>80</v>
      </c>
      <c r="I7" s="96"/>
      <c r="J7" s="96"/>
      <c r="K7" s="97"/>
      <c r="L7" s="97"/>
      <c r="M7" s="97"/>
    </row>
    <row r="8" spans="1:6" s="91" customFormat="1" ht="17.25" customHeight="1">
      <c r="A8" s="228"/>
      <c r="B8" s="228"/>
      <c r="C8" s="228"/>
      <c r="D8" s="228"/>
      <c r="E8" s="229"/>
      <c r="F8" s="99"/>
    </row>
    <row r="9" spans="1:6" s="91" customFormat="1" ht="24.75" customHeight="1">
      <c r="A9" s="100" t="s">
        <v>26</v>
      </c>
      <c r="B9" s="223">
        <f>Autocertificazione!D10</f>
        <v>0</v>
      </c>
      <c r="C9" s="224"/>
      <c r="D9" s="224"/>
      <c r="E9" s="225"/>
      <c r="F9" s="101">
        <f>'Mod. B-E Linea'!F8</f>
        <v>0</v>
      </c>
    </row>
    <row r="10" spans="1:6" s="91" customFormat="1" ht="24.75" customHeight="1">
      <c r="A10" s="100" t="s">
        <v>28</v>
      </c>
      <c r="B10" s="226">
        <f>'Mod. B-E Linea'!B11</f>
        <v>0</v>
      </c>
      <c r="C10" s="226"/>
      <c r="D10" s="226"/>
      <c r="E10" s="226"/>
      <c r="F10" s="94"/>
    </row>
    <row r="11" spans="1:6" s="91" customFormat="1" ht="24.75" customHeight="1">
      <c r="A11" s="100" t="s">
        <v>29</v>
      </c>
      <c r="B11" s="227">
        <f>'Mod. B-E Linea'!B12</f>
        <v>0</v>
      </c>
      <c r="C11" s="227"/>
      <c r="D11" s="54"/>
      <c r="E11" s="102" t="s">
        <v>24</v>
      </c>
      <c r="F11" s="103">
        <f>'Mod. B-E Linea'!F8</f>
        <v>0</v>
      </c>
    </row>
    <row r="12" spans="1:6" s="91" customFormat="1" ht="38.25" customHeight="1">
      <c r="A12" s="222"/>
      <c r="B12" s="222"/>
      <c r="C12" s="98"/>
      <c r="D12" s="78"/>
      <c r="E12" s="78"/>
      <c r="F12" s="78"/>
    </row>
    <row r="13" spans="1:8" s="91" customFormat="1" ht="38.25" customHeight="1">
      <c r="A13" s="240" t="str">
        <f>'Mod. B-E Linea'!B31</f>
        <v>Abbonamento settimanale impersonale (ASI)</v>
      </c>
      <c r="B13" s="241"/>
      <c r="C13" s="241"/>
      <c r="D13" s="241"/>
      <c r="E13" s="241"/>
      <c r="F13" s="242"/>
      <c r="H13" s="233" t="s">
        <v>70</v>
      </c>
    </row>
    <row r="14" spans="1:11" s="91" customFormat="1" ht="29.25" customHeight="1">
      <c r="A14" s="238" t="s">
        <v>71</v>
      </c>
      <c r="B14" s="239"/>
      <c r="C14" s="72" t="s">
        <v>48</v>
      </c>
      <c r="D14" s="72" t="s">
        <v>72</v>
      </c>
      <c r="E14" s="72" t="s">
        <v>50</v>
      </c>
      <c r="F14" s="72" t="s">
        <v>84</v>
      </c>
      <c r="H14" s="234"/>
      <c r="J14" s="235" t="s">
        <v>83</v>
      </c>
      <c r="K14" s="97"/>
    </row>
    <row r="15" spans="1:12" s="91" customFormat="1" ht="25.5" customHeight="1">
      <c r="A15" s="72" t="s">
        <v>73</v>
      </c>
      <c r="B15" s="72" t="s">
        <v>74</v>
      </c>
      <c r="C15" s="72"/>
      <c r="D15" s="72"/>
      <c r="E15" s="72" t="s">
        <v>75</v>
      </c>
      <c r="F15" s="71"/>
      <c r="H15" s="104" t="s">
        <v>76</v>
      </c>
      <c r="J15" s="236"/>
      <c r="K15" s="97"/>
      <c r="L15" s="105" t="s">
        <v>77</v>
      </c>
    </row>
    <row r="16" spans="1:6" s="91" customFormat="1" ht="15.75" customHeight="1">
      <c r="A16" s="72"/>
      <c r="B16" s="72"/>
      <c r="C16" s="72" t="s">
        <v>53</v>
      </c>
      <c r="D16" s="72" t="s">
        <v>53</v>
      </c>
      <c r="E16" s="72" t="s">
        <v>53</v>
      </c>
      <c r="F16" s="72" t="s">
        <v>54</v>
      </c>
    </row>
    <row r="17" spans="1:19" s="91" customFormat="1" ht="15.75" customHeight="1">
      <c r="A17" s="72">
        <v>0</v>
      </c>
      <c r="B17" s="72">
        <v>10</v>
      </c>
      <c r="C17" s="124"/>
      <c r="D17" s="106">
        <f aca="true" t="shared" si="0" ref="D17:D36">IF($F$11&gt;=$A17,IF(B17&lt;&gt;0,C17*$L$17,0))</f>
        <v>0</v>
      </c>
      <c r="E17" s="106">
        <f>IF(AND($F$11&gt;=$B17,C17&lt;&gt;0),D17*$H17,D17*$F$11)</f>
        <v>0</v>
      </c>
      <c r="F17" s="107">
        <f aca="true" t="shared" si="1" ref="F17:F36">IF($F$11&gt;=$A17,IF(D17&lt;&gt;0,C17*J17,0))</f>
        <v>0</v>
      </c>
      <c r="H17" s="108">
        <f>IF($F$11&lt;10,$F$11,IF(B17=10,10,IF($F$11&lt;=A18,$F$11,((B17-B16)/2+B16))))</f>
        <v>0</v>
      </c>
      <c r="J17" s="121">
        <v>9.200000000000001</v>
      </c>
      <c r="L17" s="91">
        <v>14</v>
      </c>
      <c r="N17" s="109"/>
      <c r="Q17" s="110"/>
      <c r="R17" s="110"/>
      <c r="S17" s="111"/>
    </row>
    <row r="18" spans="1:19" s="91" customFormat="1" ht="15.75" customHeight="1">
      <c r="A18" s="72">
        <f aca="true" t="shared" si="2" ref="A18:A36">B17</f>
        <v>10</v>
      </c>
      <c r="B18" s="72">
        <v>20</v>
      </c>
      <c r="C18" s="124"/>
      <c r="D18" s="106" t="b">
        <f t="shared" si="0"/>
        <v>0</v>
      </c>
      <c r="E18" s="106" t="b">
        <f aca="true" t="shared" si="3" ref="E18:E36">IF($F$11&gt;=$A18,IF(C18&lt;&gt;0,D18*$H18,0))</f>
        <v>0</v>
      </c>
      <c r="F18" s="107" t="b">
        <f t="shared" si="1"/>
        <v>0</v>
      </c>
      <c r="H18" s="108">
        <f aca="true" t="shared" si="4" ref="H18:H36">IF($F$11&lt;10,$F$11,IF(B18=10,10,IF($F$11&lt;=A19,$F$11,((B18-B17)/2+B17))))</f>
        <v>0</v>
      </c>
      <c r="J18" s="122">
        <v>15.5</v>
      </c>
      <c r="N18" s="109"/>
      <c r="Q18" s="110"/>
      <c r="R18" s="110"/>
      <c r="S18" s="111"/>
    </row>
    <row r="19" spans="1:19" s="91" customFormat="1" ht="15.75" customHeight="1">
      <c r="A19" s="72">
        <f t="shared" si="2"/>
        <v>20</v>
      </c>
      <c r="B19" s="72">
        <v>30</v>
      </c>
      <c r="C19" s="124"/>
      <c r="D19" s="106" t="b">
        <f t="shared" si="0"/>
        <v>0</v>
      </c>
      <c r="E19" s="106" t="b">
        <f t="shared" si="3"/>
        <v>0</v>
      </c>
      <c r="F19" s="107" t="b">
        <f t="shared" si="1"/>
        <v>0</v>
      </c>
      <c r="H19" s="108">
        <f t="shared" si="4"/>
        <v>0</v>
      </c>
      <c r="J19" s="121">
        <v>21.5</v>
      </c>
      <c r="N19" s="109"/>
      <c r="Q19" s="110"/>
      <c r="R19" s="110"/>
      <c r="S19" s="111"/>
    </row>
    <row r="20" spans="1:19" s="91" customFormat="1" ht="15.75" customHeight="1">
      <c r="A20" s="72">
        <f t="shared" si="2"/>
        <v>30</v>
      </c>
      <c r="B20" s="72">
        <v>40</v>
      </c>
      <c r="C20" s="124"/>
      <c r="D20" s="106" t="b">
        <f t="shared" si="0"/>
        <v>0</v>
      </c>
      <c r="E20" s="106" t="b">
        <f t="shared" si="3"/>
        <v>0</v>
      </c>
      <c r="F20" s="107" t="b">
        <f t="shared" si="1"/>
        <v>0</v>
      </c>
      <c r="H20" s="108">
        <f t="shared" si="4"/>
        <v>0</v>
      </c>
      <c r="J20" s="122">
        <v>27.5</v>
      </c>
      <c r="N20" s="109"/>
      <c r="Q20" s="110"/>
      <c r="R20" s="110"/>
      <c r="S20" s="111"/>
    </row>
    <row r="21" spans="1:19" s="91" customFormat="1" ht="15.75" customHeight="1">
      <c r="A21" s="72">
        <f t="shared" si="2"/>
        <v>40</v>
      </c>
      <c r="B21" s="72">
        <v>50</v>
      </c>
      <c r="C21" s="124"/>
      <c r="D21" s="106" t="b">
        <f t="shared" si="0"/>
        <v>0</v>
      </c>
      <c r="E21" s="106" t="b">
        <f t="shared" si="3"/>
        <v>0</v>
      </c>
      <c r="F21" s="107" t="b">
        <f t="shared" si="1"/>
        <v>0</v>
      </c>
      <c r="H21" s="108">
        <f t="shared" si="4"/>
        <v>0</v>
      </c>
      <c r="J21" s="121">
        <v>33.5</v>
      </c>
      <c r="N21" s="109"/>
      <c r="Q21" s="110"/>
      <c r="R21" s="110"/>
      <c r="S21" s="111"/>
    </row>
    <row r="22" spans="1:19" s="91" customFormat="1" ht="15.75" customHeight="1">
      <c r="A22" s="72">
        <f t="shared" si="2"/>
        <v>50</v>
      </c>
      <c r="B22" s="72">
        <v>60</v>
      </c>
      <c r="C22" s="124"/>
      <c r="D22" s="106" t="b">
        <f t="shared" si="0"/>
        <v>0</v>
      </c>
      <c r="E22" s="106" t="b">
        <f t="shared" si="3"/>
        <v>0</v>
      </c>
      <c r="F22" s="107" t="b">
        <f t="shared" si="1"/>
        <v>0</v>
      </c>
      <c r="H22" s="108">
        <f t="shared" si="4"/>
        <v>0</v>
      </c>
      <c r="J22" s="122">
        <v>39.5</v>
      </c>
      <c r="N22" s="109"/>
      <c r="Q22" s="110"/>
      <c r="R22" s="110"/>
      <c r="S22" s="111"/>
    </row>
    <row r="23" spans="1:19" s="91" customFormat="1" ht="15.75" customHeight="1">
      <c r="A23" s="72">
        <f t="shared" si="2"/>
        <v>60</v>
      </c>
      <c r="B23" s="72">
        <v>70</v>
      </c>
      <c r="C23" s="124"/>
      <c r="D23" s="106" t="b">
        <f t="shared" si="0"/>
        <v>0</v>
      </c>
      <c r="E23" s="106" t="b">
        <f t="shared" si="3"/>
        <v>0</v>
      </c>
      <c r="F23" s="107" t="b">
        <f t="shared" si="1"/>
        <v>0</v>
      </c>
      <c r="H23" s="108">
        <f t="shared" si="4"/>
        <v>0</v>
      </c>
      <c r="J23" s="121">
        <v>45.5</v>
      </c>
      <c r="N23" s="109"/>
      <c r="Q23" s="110"/>
      <c r="R23" s="110"/>
      <c r="S23" s="111"/>
    </row>
    <row r="24" spans="1:19" s="91" customFormat="1" ht="15.75" customHeight="1">
      <c r="A24" s="72">
        <f t="shared" si="2"/>
        <v>70</v>
      </c>
      <c r="B24" s="72">
        <v>80</v>
      </c>
      <c r="C24" s="124"/>
      <c r="D24" s="106" t="b">
        <f t="shared" si="0"/>
        <v>0</v>
      </c>
      <c r="E24" s="106" t="b">
        <f t="shared" si="3"/>
        <v>0</v>
      </c>
      <c r="F24" s="107" t="b">
        <f t="shared" si="1"/>
        <v>0</v>
      </c>
      <c r="H24" s="108">
        <f t="shared" si="4"/>
        <v>0</v>
      </c>
      <c r="J24" s="122">
        <v>52</v>
      </c>
      <c r="N24" s="109"/>
      <c r="Q24" s="110"/>
      <c r="R24" s="110"/>
      <c r="S24" s="111"/>
    </row>
    <row r="25" spans="1:19" s="91" customFormat="1" ht="15.75" customHeight="1">
      <c r="A25" s="72">
        <f t="shared" si="2"/>
        <v>80</v>
      </c>
      <c r="B25" s="72">
        <v>90</v>
      </c>
      <c r="C25" s="124"/>
      <c r="D25" s="106" t="b">
        <f t="shared" si="0"/>
        <v>0</v>
      </c>
      <c r="E25" s="106" t="b">
        <f t="shared" si="3"/>
        <v>0</v>
      </c>
      <c r="F25" s="107" t="b">
        <f t="shared" si="1"/>
        <v>0</v>
      </c>
      <c r="H25" s="108">
        <f t="shared" si="4"/>
        <v>0</v>
      </c>
      <c r="J25" s="121">
        <v>58</v>
      </c>
      <c r="N25" s="109"/>
      <c r="Q25" s="110"/>
      <c r="R25" s="110"/>
      <c r="S25" s="111"/>
    </row>
    <row r="26" spans="1:19" s="91" customFormat="1" ht="15.75" customHeight="1">
      <c r="A26" s="72">
        <f t="shared" si="2"/>
        <v>90</v>
      </c>
      <c r="B26" s="72">
        <v>100</v>
      </c>
      <c r="C26" s="124"/>
      <c r="D26" s="106" t="b">
        <f t="shared" si="0"/>
        <v>0</v>
      </c>
      <c r="E26" s="106" t="b">
        <f t="shared" si="3"/>
        <v>0</v>
      </c>
      <c r="F26" s="107" t="b">
        <f t="shared" si="1"/>
        <v>0</v>
      </c>
      <c r="H26" s="108">
        <f t="shared" si="4"/>
        <v>0</v>
      </c>
      <c r="J26" s="122">
        <v>64</v>
      </c>
      <c r="N26" s="109"/>
      <c r="Q26" s="110"/>
      <c r="R26" s="110"/>
      <c r="S26" s="111"/>
    </row>
    <row r="27" spans="1:19" s="91" customFormat="1" ht="15.75" customHeight="1">
      <c r="A27" s="72">
        <f t="shared" si="2"/>
        <v>100</v>
      </c>
      <c r="B27" s="72">
        <v>125</v>
      </c>
      <c r="C27" s="124"/>
      <c r="D27" s="106" t="b">
        <f t="shared" si="0"/>
        <v>0</v>
      </c>
      <c r="E27" s="106" t="b">
        <f t="shared" si="3"/>
        <v>0</v>
      </c>
      <c r="F27" s="107" t="b">
        <f t="shared" si="1"/>
        <v>0</v>
      </c>
      <c r="H27" s="108">
        <f t="shared" si="4"/>
        <v>0</v>
      </c>
      <c r="J27" s="121">
        <v>77</v>
      </c>
      <c r="N27" s="109"/>
      <c r="Q27" s="110"/>
      <c r="R27" s="110"/>
      <c r="S27" s="111"/>
    </row>
    <row r="28" spans="1:19" s="91" customFormat="1" ht="15.75" customHeight="1">
      <c r="A28" s="72">
        <f t="shared" si="2"/>
        <v>125</v>
      </c>
      <c r="B28" s="72">
        <v>150</v>
      </c>
      <c r="C28" s="124"/>
      <c r="D28" s="106" t="b">
        <f t="shared" si="0"/>
        <v>0</v>
      </c>
      <c r="E28" s="106" t="b">
        <f t="shared" si="3"/>
        <v>0</v>
      </c>
      <c r="F28" s="107" t="b">
        <f t="shared" si="1"/>
        <v>0</v>
      </c>
      <c r="H28" s="108">
        <f t="shared" si="4"/>
        <v>0</v>
      </c>
      <c r="J28" s="122">
        <v>91</v>
      </c>
      <c r="N28" s="109"/>
      <c r="Q28" s="110"/>
      <c r="R28" s="110"/>
      <c r="S28" s="111"/>
    </row>
    <row r="29" spans="1:19" s="91" customFormat="1" ht="15.75" customHeight="1">
      <c r="A29" s="72">
        <f t="shared" si="2"/>
        <v>150</v>
      </c>
      <c r="B29" s="72">
        <v>175</v>
      </c>
      <c r="C29" s="124"/>
      <c r="D29" s="106" t="b">
        <f t="shared" si="0"/>
        <v>0</v>
      </c>
      <c r="E29" s="106" t="b">
        <f t="shared" si="3"/>
        <v>0</v>
      </c>
      <c r="F29" s="107" t="b">
        <f t="shared" si="1"/>
        <v>0</v>
      </c>
      <c r="H29" s="108">
        <f t="shared" si="4"/>
        <v>0</v>
      </c>
      <c r="J29" s="121">
        <v>105</v>
      </c>
      <c r="N29" s="109"/>
      <c r="Q29" s="110"/>
      <c r="R29" s="110"/>
      <c r="S29" s="111"/>
    </row>
    <row r="30" spans="1:19" s="91" customFormat="1" ht="15.75" customHeight="1">
      <c r="A30" s="72">
        <f t="shared" si="2"/>
        <v>175</v>
      </c>
      <c r="B30" s="72">
        <v>200</v>
      </c>
      <c r="C30" s="124"/>
      <c r="D30" s="106" t="b">
        <f t="shared" si="0"/>
        <v>0</v>
      </c>
      <c r="E30" s="106" t="b">
        <f t="shared" si="3"/>
        <v>0</v>
      </c>
      <c r="F30" s="107" t="b">
        <f t="shared" si="1"/>
        <v>0</v>
      </c>
      <c r="H30" s="108">
        <f t="shared" si="4"/>
        <v>0</v>
      </c>
      <c r="J30" s="122">
        <v>119</v>
      </c>
      <c r="N30" s="109"/>
      <c r="Q30" s="110"/>
      <c r="R30" s="110"/>
      <c r="S30" s="111"/>
    </row>
    <row r="31" spans="1:19" s="91" customFormat="1" ht="15.75" customHeight="1">
      <c r="A31" s="72">
        <f t="shared" si="2"/>
        <v>200</v>
      </c>
      <c r="B31" s="72">
        <v>225</v>
      </c>
      <c r="C31" s="124"/>
      <c r="D31" s="106" t="b">
        <f t="shared" si="0"/>
        <v>0</v>
      </c>
      <c r="E31" s="106" t="b">
        <f t="shared" si="3"/>
        <v>0</v>
      </c>
      <c r="F31" s="107" t="b">
        <f t="shared" si="1"/>
        <v>0</v>
      </c>
      <c r="H31" s="108">
        <f t="shared" si="4"/>
        <v>0</v>
      </c>
      <c r="J31" s="121">
        <v>133</v>
      </c>
      <c r="N31" s="109"/>
      <c r="Q31" s="110"/>
      <c r="R31" s="110"/>
      <c r="S31" s="111"/>
    </row>
    <row r="32" spans="1:19" s="91" customFormat="1" ht="15.75" customHeight="1">
      <c r="A32" s="72">
        <f t="shared" si="2"/>
        <v>225</v>
      </c>
      <c r="B32" s="72">
        <v>250</v>
      </c>
      <c r="C32" s="124"/>
      <c r="D32" s="106" t="b">
        <f t="shared" si="0"/>
        <v>0</v>
      </c>
      <c r="E32" s="106" t="b">
        <f t="shared" si="3"/>
        <v>0</v>
      </c>
      <c r="F32" s="107" t="b">
        <f t="shared" si="1"/>
        <v>0</v>
      </c>
      <c r="H32" s="108">
        <f t="shared" si="4"/>
        <v>0</v>
      </c>
      <c r="J32" s="122">
        <v>146</v>
      </c>
      <c r="N32" s="109"/>
      <c r="Q32" s="110"/>
      <c r="R32" s="110"/>
      <c r="S32" s="111"/>
    </row>
    <row r="33" spans="1:19" s="91" customFormat="1" ht="15.75" customHeight="1">
      <c r="A33" s="72">
        <f t="shared" si="2"/>
        <v>250</v>
      </c>
      <c r="B33" s="72">
        <v>275</v>
      </c>
      <c r="C33" s="124"/>
      <c r="D33" s="106" t="b">
        <f t="shared" si="0"/>
        <v>0</v>
      </c>
      <c r="E33" s="106" t="b">
        <f t="shared" si="3"/>
        <v>0</v>
      </c>
      <c r="F33" s="107" t="b">
        <f t="shared" si="1"/>
        <v>0</v>
      </c>
      <c r="H33" s="108">
        <f t="shared" si="4"/>
        <v>0</v>
      </c>
      <c r="J33" s="121">
        <v>160</v>
      </c>
      <c r="N33" s="109"/>
      <c r="Q33" s="110"/>
      <c r="R33" s="110"/>
      <c r="S33" s="111"/>
    </row>
    <row r="34" spans="1:19" s="91" customFormat="1" ht="15.75" customHeight="1">
      <c r="A34" s="72">
        <f t="shared" si="2"/>
        <v>275</v>
      </c>
      <c r="B34" s="72">
        <v>300</v>
      </c>
      <c r="C34" s="124"/>
      <c r="D34" s="106" t="b">
        <f t="shared" si="0"/>
        <v>0</v>
      </c>
      <c r="E34" s="106" t="b">
        <f t="shared" si="3"/>
        <v>0</v>
      </c>
      <c r="F34" s="107" t="b">
        <f t="shared" si="1"/>
        <v>0</v>
      </c>
      <c r="H34" s="108">
        <f t="shared" si="4"/>
        <v>0</v>
      </c>
      <c r="J34" s="122">
        <v>174</v>
      </c>
      <c r="N34" s="109"/>
      <c r="Q34" s="110"/>
      <c r="R34" s="110"/>
      <c r="S34" s="111"/>
    </row>
    <row r="35" spans="1:19" s="91" customFormat="1" ht="15.75" customHeight="1">
      <c r="A35" s="72">
        <f t="shared" si="2"/>
        <v>300</v>
      </c>
      <c r="B35" s="72">
        <v>325</v>
      </c>
      <c r="C35" s="124"/>
      <c r="D35" s="106" t="b">
        <f t="shared" si="0"/>
        <v>0</v>
      </c>
      <c r="E35" s="106" t="b">
        <f t="shared" si="3"/>
        <v>0</v>
      </c>
      <c r="F35" s="107" t="b">
        <f t="shared" si="1"/>
        <v>0</v>
      </c>
      <c r="H35" s="108">
        <f t="shared" si="4"/>
        <v>0</v>
      </c>
      <c r="J35" s="121">
        <v>188</v>
      </c>
      <c r="N35" s="109"/>
      <c r="Q35" s="110"/>
      <c r="R35" s="110"/>
      <c r="S35" s="111"/>
    </row>
    <row r="36" spans="1:19" s="91" customFormat="1" ht="15.75" customHeight="1">
      <c r="A36" s="72">
        <f t="shared" si="2"/>
        <v>325</v>
      </c>
      <c r="B36" s="123">
        <v>350</v>
      </c>
      <c r="C36" s="124"/>
      <c r="D36" s="106" t="b">
        <f t="shared" si="0"/>
        <v>0</v>
      </c>
      <c r="E36" s="106" t="b">
        <f t="shared" si="3"/>
        <v>0</v>
      </c>
      <c r="F36" s="107" t="b">
        <f t="shared" si="1"/>
        <v>0</v>
      </c>
      <c r="H36" s="108">
        <f t="shared" si="4"/>
        <v>0</v>
      </c>
      <c r="J36" s="122">
        <v>202</v>
      </c>
      <c r="N36" s="109"/>
      <c r="Q36" s="110"/>
      <c r="R36" s="110"/>
      <c r="S36" s="111"/>
    </row>
    <row r="37" spans="1:6" s="91" customFormat="1" ht="29.25" customHeight="1">
      <c r="A37" s="237" t="s">
        <v>65</v>
      </c>
      <c r="B37" s="237"/>
      <c r="C37" s="112">
        <f>SUM(C17:C36)</f>
        <v>0</v>
      </c>
      <c r="D37" s="112">
        <f>SUM(D17:D36)</f>
        <v>0</v>
      </c>
      <c r="E37" s="112">
        <f>SUM(E17:E36)</f>
        <v>0</v>
      </c>
      <c r="F37" s="113">
        <f>SUM(F17:F36)</f>
        <v>0</v>
      </c>
    </row>
    <row r="38" spans="1:6" s="91" customFormat="1" ht="12.75">
      <c r="A38" s="78"/>
      <c r="B38" s="78"/>
      <c r="C38" s="78"/>
      <c r="D38" s="78"/>
      <c r="E38" s="78"/>
      <c r="F38" s="78"/>
    </row>
    <row r="39" spans="1:6" s="53" customFormat="1" ht="15" customHeight="1">
      <c r="A39" s="51" t="s">
        <v>66</v>
      </c>
      <c r="B39" s="114">
        <f>Autocertificazione!B40</f>
        <v>0</v>
      </c>
      <c r="C39" s="76"/>
      <c r="D39" s="205" t="s">
        <v>67</v>
      </c>
      <c r="E39" s="210"/>
      <c r="F39" s="210"/>
    </row>
    <row r="40" spans="1:6" s="53" customFormat="1" ht="15" customHeight="1">
      <c r="A40" s="51"/>
      <c r="B40" s="115"/>
      <c r="C40" s="51"/>
      <c r="D40" s="205" t="s">
        <v>68</v>
      </c>
      <c r="E40" s="210"/>
      <c r="F40" s="210"/>
    </row>
    <row r="41" spans="1:7" s="53" customFormat="1" ht="15.75" customHeight="1">
      <c r="A41" s="51"/>
      <c r="B41" s="51"/>
      <c r="C41" s="51"/>
      <c r="D41" s="211"/>
      <c r="E41" s="212"/>
      <c r="F41" s="212"/>
      <c r="G41" s="77"/>
    </row>
    <row r="42" spans="1:6" s="53" customFormat="1" ht="14.25" customHeight="1">
      <c r="A42" s="51"/>
      <c r="B42" s="51"/>
      <c r="C42" s="51"/>
      <c r="D42" s="213"/>
      <c r="E42" s="213"/>
      <c r="F42" s="213"/>
    </row>
    <row r="43" spans="1:6" s="91" customFormat="1" ht="9" customHeight="1">
      <c r="A43" s="78"/>
      <c r="B43" s="78"/>
      <c r="C43" s="78"/>
      <c r="D43" s="78"/>
      <c r="E43" s="78"/>
      <c r="F43" s="78"/>
    </row>
    <row r="44" spans="1:6" s="91" customFormat="1" ht="16.5" customHeight="1">
      <c r="A44" s="78"/>
      <c r="B44" s="78"/>
      <c r="C44" s="78"/>
      <c r="D44" s="78"/>
      <c r="E44" s="78"/>
      <c r="F44" s="78"/>
    </row>
    <row r="45" spans="1:4" s="91" customFormat="1" ht="54.75" customHeight="1">
      <c r="A45" s="209" t="s">
        <v>78</v>
      </c>
      <c r="B45" s="209"/>
      <c r="C45" s="220"/>
      <c r="D45" s="220"/>
    </row>
    <row r="46" s="91" customFormat="1" ht="12.75"/>
    <row r="47" spans="4:6" s="91" customFormat="1" ht="12.75">
      <c r="D47" s="116"/>
      <c r="E47" s="116"/>
      <c r="F47" s="116"/>
    </row>
    <row r="48" spans="1:5" s="91" customFormat="1" ht="12.75">
      <c r="A48" s="219"/>
      <c r="B48" s="219"/>
      <c r="C48" s="219"/>
      <c r="D48" s="219"/>
      <c r="E48" s="219"/>
    </row>
    <row r="49" spans="1:5" s="91" customFormat="1" ht="12.75">
      <c r="A49" s="219"/>
      <c r="B49" s="219"/>
      <c r="C49" s="219"/>
      <c r="D49" s="219"/>
      <c r="E49" s="219"/>
    </row>
    <row r="50" spans="1:5" s="91" customFormat="1" ht="12.75">
      <c r="A50" s="219"/>
      <c r="B50" s="219"/>
      <c r="C50" s="219"/>
      <c r="D50" s="219"/>
      <c r="E50" s="219"/>
    </row>
    <row r="51" s="91" customFormat="1" ht="71.25" customHeight="1"/>
    <row r="52" s="91" customFormat="1" ht="84" customHeight="1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</sheetData>
  <sheetProtection selectLockedCells="1"/>
  <mergeCells count="19">
    <mergeCell ref="D40:F40"/>
    <mergeCell ref="D41:F42"/>
    <mergeCell ref="A45:D45"/>
    <mergeCell ref="A48:E48"/>
    <mergeCell ref="A49:E49"/>
    <mergeCell ref="A50:E50"/>
    <mergeCell ref="A12:B12"/>
    <mergeCell ref="A13:F13"/>
    <mergeCell ref="A14:B14"/>
    <mergeCell ref="J14:J15"/>
    <mergeCell ref="A37:B37"/>
    <mergeCell ref="D39:F39"/>
    <mergeCell ref="H13:H14"/>
    <mergeCell ref="A2:G2"/>
    <mergeCell ref="A6:C6"/>
    <mergeCell ref="A8:E8"/>
    <mergeCell ref="B9:E9"/>
    <mergeCell ref="B10:E10"/>
    <mergeCell ref="B11:C11"/>
  </mergeCells>
  <printOptions/>
  <pageMargins left="0.7479166666666667" right="0.7479166666666667" top="0.5201388888888889" bottom="0.44027777777777777" header="0.5118055555555556" footer="0.5118055555555556"/>
  <pageSetup fitToHeight="1" fitToWidth="1" horizontalDpi="300" verticalDpi="300" orientation="portrait" paperSize="9" scale="7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S50"/>
  <sheetViews>
    <sheetView showGridLines="0" zoomScale="85" zoomScaleNormal="85" zoomScalePageLayoutView="0" workbookViewId="0" topLeftCell="D1">
      <selection activeCell="H17" sqref="H17:H36"/>
    </sheetView>
  </sheetViews>
  <sheetFormatPr defaultColWidth="8.7109375" defaultRowHeight="12.75"/>
  <cols>
    <col min="1" max="2" width="17.00390625" style="89" customWidth="1"/>
    <col min="3" max="3" width="31.421875" style="89" bestFit="1" customWidth="1"/>
    <col min="4" max="4" width="17.00390625" style="89" customWidth="1"/>
    <col min="5" max="5" width="20.140625" style="89" customWidth="1"/>
    <col min="6" max="6" width="23.8515625" style="89" customWidth="1"/>
    <col min="7" max="7" width="8.7109375" style="90" customWidth="1"/>
    <col min="8" max="8" width="11.00390625" style="89" customWidth="1"/>
    <col min="9" max="9" width="7.140625" style="90" customWidth="1"/>
    <col min="10" max="10" width="12.7109375" style="89" customWidth="1"/>
    <col min="11" max="11" width="8.7109375" style="90" customWidth="1"/>
    <col min="12" max="12" width="10.57421875" style="89" customWidth="1"/>
    <col min="13" max="16384" width="8.7109375" style="90" customWidth="1"/>
  </cols>
  <sheetData>
    <row r="1" spans="1:7" s="53" customFormat="1" ht="89.25" customHeight="1">
      <c r="A1" s="54"/>
      <c r="B1" s="54"/>
      <c r="C1" s="54"/>
      <c r="D1" s="54"/>
      <c r="E1" s="54"/>
      <c r="F1" s="54"/>
      <c r="G1" s="54"/>
    </row>
    <row r="2" spans="1:7" s="53" customFormat="1" ht="12.75">
      <c r="A2" s="197"/>
      <c r="B2" s="197"/>
      <c r="C2" s="197"/>
      <c r="D2" s="197"/>
      <c r="E2" s="197"/>
      <c r="F2" s="197"/>
      <c r="G2" s="197"/>
    </row>
    <row r="3" spans="1:7" s="53" customFormat="1" ht="12.75">
      <c r="A3" s="118"/>
      <c r="C3" s="119" t="s">
        <v>81</v>
      </c>
      <c r="D3" s="118"/>
      <c r="E3" s="118"/>
      <c r="F3" s="118"/>
      <c r="G3" s="118"/>
    </row>
    <row r="4" spans="1:7" s="53" customFormat="1" ht="12.75">
      <c r="A4" s="118"/>
      <c r="B4" s="118"/>
      <c r="C4" s="120" t="s">
        <v>82</v>
      </c>
      <c r="D4" s="118"/>
      <c r="E4" s="118"/>
      <c r="F4" s="118"/>
      <c r="G4" s="118"/>
    </row>
    <row r="5" spans="1:7" ht="15" customHeight="1">
      <c r="A5" s="54"/>
      <c r="B5" s="54"/>
      <c r="C5" s="54"/>
      <c r="D5" s="54"/>
      <c r="E5" s="54"/>
      <c r="F5" s="54"/>
      <c r="G5" s="54"/>
    </row>
    <row r="6" spans="1:6" s="91" customFormat="1" ht="34.5" customHeight="1">
      <c r="A6" s="221" t="s">
        <v>101</v>
      </c>
      <c r="B6" s="221"/>
      <c r="C6" s="221"/>
      <c r="D6" s="54"/>
      <c r="E6" s="54"/>
      <c r="F6" s="54"/>
    </row>
    <row r="7" spans="1:13" s="91" customFormat="1" ht="24.75" customHeight="1">
      <c r="A7" s="92" t="str">
        <f>'Mod. B-E Linea'!$A$8</f>
        <v>Dati di esercizio Anno 2019</v>
      </c>
      <c r="B7" s="93"/>
      <c r="C7" s="93"/>
      <c r="D7" s="93"/>
      <c r="E7" s="94"/>
      <c r="F7" s="94"/>
      <c r="H7" s="95" t="s">
        <v>80</v>
      </c>
      <c r="I7" s="96"/>
      <c r="J7" s="96"/>
      <c r="K7" s="97"/>
      <c r="L7" s="97"/>
      <c r="M7" s="97"/>
    </row>
    <row r="8" spans="1:6" s="91" customFormat="1" ht="17.25" customHeight="1">
      <c r="A8" s="228"/>
      <c r="B8" s="228"/>
      <c r="C8" s="228"/>
      <c r="D8" s="228"/>
      <c r="E8" s="229"/>
      <c r="F8" s="99"/>
    </row>
    <row r="9" spans="1:6" s="91" customFormat="1" ht="24.75" customHeight="1">
      <c r="A9" s="100" t="s">
        <v>26</v>
      </c>
      <c r="B9" s="223">
        <f>Autocertificazione!D10</f>
        <v>0</v>
      </c>
      <c r="C9" s="224"/>
      <c r="D9" s="224"/>
      <c r="E9" s="225"/>
      <c r="F9" s="101">
        <f>'Mod. B-E Linea'!F8</f>
        <v>0</v>
      </c>
    </row>
    <row r="10" spans="1:6" s="91" customFormat="1" ht="24.75" customHeight="1">
      <c r="A10" s="100" t="s">
        <v>28</v>
      </c>
      <c r="B10" s="226">
        <f>'Mod. B-E Linea'!B11</f>
        <v>0</v>
      </c>
      <c r="C10" s="226"/>
      <c r="D10" s="226"/>
      <c r="E10" s="226"/>
      <c r="F10" s="94"/>
    </row>
    <row r="11" spans="1:6" s="91" customFormat="1" ht="24.75" customHeight="1">
      <c r="A11" s="100" t="s">
        <v>29</v>
      </c>
      <c r="B11" s="227">
        <f>'Mod. B-E Linea'!B12</f>
        <v>0</v>
      </c>
      <c r="C11" s="227"/>
      <c r="D11" s="54"/>
      <c r="E11" s="102" t="s">
        <v>24</v>
      </c>
      <c r="F11" s="103">
        <f>'Mod. B-E Linea'!F8</f>
        <v>0</v>
      </c>
    </row>
    <row r="12" spans="1:6" s="91" customFormat="1" ht="38.25" customHeight="1">
      <c r="A12" s="222"/>
      <c r="B12" s="222"/>
      <c r="C12" s="98"/>
      <c r="D12" s="78"/>
      <c r="E12" s="78"/>
      <c r="F12" s="78"/>
    </row>
    <row r="13" spans="1:8" s="91" customFormat="1" ht="38.25" customHeight="1">
      <c r="A13" s="240" t="str">
        <f>'Mod. B-E Linea'!B32</f>
        <v>Abbonamento mensile impersonale (AMI)</v>
      </c>
      <c r="B13" s="241"/>
      <c r="C13" s="241"/>
      <c r="D13" s="241"/>
      <c r="E13" s="241"/>
      <c r="F13" s="242"/>
      <c r="H13" s="233" t="s">
        <v>70</v>
      </c>
    </row>
    <row r="14" spans="1:11" s="91" customFormat="1" ht="29.25" customHeight="1">
      <c r="A14" s="238" t="s">
        <v>71</v>
      </c>
      <c r="B14" s="239"/>
      <c r="C14" s="72" t="s">
        <v>48</v>
      </c>
      <c r="D14" s="72" t="s">
        <v>72</v>
      </c>
      <c r="E14" s="72" t="s">
        <v>50</v>
      </c>
      <c r="F14" s="72" t="s">
        <v>84</v>
      </c>
      <c r="H14" s="234"/>
      <c r="J14" s="235" t="s">
        <v>83</v>
      </c>
      <c r="K14" s="97"/>
    </row>
    <row r="15" spans="1:12" s="91" customFormat="1" ht="25.5" customHeight="1">
      <c r="A15" s="72" t="s">
        <v>73</v>
      </c>
      <c r="B15" s="72" t="s">
        <v>74</v>
      </c>
      <c r="C15" s="72"/>
      <c r="D15" s="72"/>
      <c r="E15" s="72" t="s">
        <v>75</v>
      </c>
      <c r="F15" s="71"/>
      <c r="H15" s="104" t="s">
        <v>76</v>
      </c>
      <c r="J15" s="236"/>
      <c r="K15" s="97"/>
      <c r="L15" s="105" t="s">
        <v>77</v>
      </c>
    </row>
    <row r="16" spans="1:6" s="91" customFormat="1" ht="15.75" customHeight="1">
      <c r="A16" s="72"/>
      <c r="B16" s="72"/>
      <c r="C16" s="72" t="s">
        <v>53</v>
      </c>
      <c r="D16" s="72" t="s">
        <v>53</v>
      </c>
      <c r="E16" s="72" t="s">
        <v>53</v>
      </c>
      <c r="F16" s="72" t="s">
        <v>54</v>
      </c>
    </row>
    <row r="17" spans="1:19" s="91" customFormat="1" ht="15.75" customHeight="1">
      <c r="A17" s="72">
        <v>0</v>
      </c>
      <c r="B17" s="72">
        <v>10</v>
      </c>
      <c r="C17" s="124"/>
      <c r="D17" s="106">
        <f aca="true" t="shared" si="0" ref="D17:D36">IF($F$11&gt;=$A17,IF(B17&lt;&gt;0,C17*$L$17,0))</f>
        <v>0</v>
      </c>
      <c r="E17" s="106">
        <f>IF(AND($F$11&gt;=$B17,C17&lt;&gt;0),D17*$H17,D17*$F$11)</f>
        <v>0</v>
      </c>
      <c r="F17" s="107">
        <f aca="true" t="shared" si="1" ref="F17:F36">IF($F$11&gt;=$A17,IF(D17&lt;&gt;0,C17*J17,0))</f>
        <v>0</v>
      </c>
      <c r="H17" s="108">
        <f>IF($F$11&lt;10,$F$11,IF(B17=10,10,IF($F$11&lt;=A18,$F$11,((B17-B16)/2+B16))))</f>
        <v>0</v>
      </c>
      <c r="J17" s="121">
        <v>33.5</v>
      </c>
      <c r="L17" s="91">
        <v>60</v>
      </c>
      <c r="N17" s="109"/>
      <c r="Q17" s="110"/>
      <c r="R17" s="110"/>
      <c r="S17" s="111"/>
    </row>
    <row r="18" spans="1:19" s="91" customFormat="1" ht="15.75" customHeight="1">
      <c r="A18" s="72">
        <f aca="true" t="shared" si="2" ref="A18:A36">B17</f>
        <v>10</v>
      </c>
      <c r="B18" s="72">
        <v>20</v>
      </c>
      <c r="C18" s="124"/>
      <c r="D18" s="106" t="b">
        <f t="shared" si="0"/>
        <v>0</v>
      </c>
      <c r="E18" s="106" t="b">
        <f aca="true" t="shared" si="3" ref="E18:E36">IF($F$11&gt;=$A18,IF(C18&lt;&gt;0,D18*$H18,0))</f>
        <v>0</v>
      </c>
      <c r="F18" s="107" t="b">
        <f t="shared" si="1"/>
        <v>0</v>
      </c>
      <c r="H18" s="108">
        <f aca="true" t="shared" si="4" ref="H18:H36">IF($F$11&lt;10,$F$11,IF(B18=10,10,IF($F$11&lt;=A19,$F$11,((B18-B17)/2+B17))))</f>
        <v>0</v>
      </c>
      <c r="J18" s="122">
        <v>55</v>
      </c>
      <c r="N18" s="109"/>
      <c r="Q18" s="110"/>
      <c r="R18" s="110"/>
      <c r="S18" s="111"/>
    </row>
    <row r="19" spans="1:19" s="91" customFormat="1" ht="15.75" customHeight="1">
      <c r="A19" s="72">
        <f t="shared" si="2"/>
        <v>20</v>
      </c>
      <c r="B19" s="72">
        <v>30</v>
      </c>
      <c r="C19" s="124"/>
      <c r="D19" s="106" t="b">
        <f t="shared" si="0"/>
        <v>0</v>
      </c>
      <c r="E19" s="106" t="b">
        <f t="shared" si="3"/>
        <v>0</v>
      </c>
      <c r="F19" s="107" t="b">
        <f t="shared" si="1"/>
        <v>0</v>
      </c>
      <c r="H19" s="108">
        <f t="shared" si="4"/>
        <v>0</v>
      </c>
      <c r="J19" s="121">
        <v>77</v>
      </c>
      <c r="N19" s="109"/>
      <c r="Q19" s="110"/>
      <c r="R19" s="110"/>
      <c r="S19" s="111"/>
    </row>
    <row r="20" spans="1:19" s="91" customFormat="1" ht="15.75" customHeight="1">
      <c r="A20" s="72">
        <f t="shared" si="2"/>
        <v>30</v>
      </c>
      <c r="B20" s="72">
        <v>40</v>
      </c>
      <c r="C20" s="124"/>
      <c r="D20" s="106" t="b">
        <f t="shared" si="0"/>
        <v>0</v>
      </c>
      <c r="E20" s="106" t="b">
        <f t="shared" si="3"/>
        <v>0</v>
      </c>
      <c r="F20" s="107" t="b">
        <f t="shared" si="1"/>
        <v>0</v>
      </c>
      <c r="H20" s="108">
        <f t="shared" si="4"/>
        <v>0</v>
      </c>
      <c r="J20" s="122">
        <v>98</v>
      </c>
      <c r="N20" s="109"/>
      <c r="Q20" s="110"/>
      <c r="R20" s="110"/>
      <c r="S20" s="111"/>
    </row>
    <row r="21" spans="1:19" s="91" customFormat="1" ht="15.75" customHeight="1">
      <c r="A21" s="72">
        <f t="shared" si="2"/>
        <v>40</v>
      </c>
      <c r="B21" s="72">
        <v>50</v>
      </c>
      <c r="C21" s="124"/>
      <c r="D21" s="106" t="b">
        <f t="shared" si="0"/>
        <v>0</v>
      </c>
      <c r="E21" s="106" t="b">
        <f t="shared" si="3"/>
        <v>0</v>
      </c>
      <c r="F21" s="107" t="b">
        <f t="shared" si="1"/>
        <v>0</v>
      </c>
      <c r="H21" s="108">
        <f t="shared" si="4"/>
        <v>0</v>
      </c>
      <c r="J21" s="121">
        <v>120</v>
      </c>
      <c r="N21" s="109"/>
      <c r="Q21" s="110"/>
      <c r="R21" s="110"/>
      <c r="S21" s="111"/>
    </row>
    <row r="22" spans="1:19" s="91" customFormat="1" ht="15.75" customHeight="1">
      <c r="A22" s="72">
        <f t="shared" si="2"/>
        <v>50</v>
      </c>
      <c r="B22" s="72">
        <v>60</v>
      </c>
      <c r="C22" s="124"/>
      <c r="D22" s="106" t="b">
        <f t="shared" si="0"/>
        <v>0</v>
      </c>
      <c r="E22" s="106" t="b">
        <f t="shared" si="3"/>
        <v>0</v>
      </c>
      <c r="F22" s="107" t="b">
        <f t="shared" si="1"/>
        <v>0</v>
      </c>
      <c r="H22" s="108">
        <f t="shared" si="4"/>
        <v>0</v>
      </c>
      <c r="J22" s="122">
        <v>142</v>
      </c>
      <c r="N22" s="109"/>
      <c r="Q22" s="110"/>
      <c r="R22" s="110"/>
      <c r="S22" s="111"/>
    </row>
    <row r="23" spans="1:19" s="91" customFormat="1" ht="15.75" customHeight="1">
      <c r="A23" s="72">
        <f t="shared" si="2"/>
        <v>60</v>
      </c>
      <c r="B23" s="72">
        <v>70</v>
      </c>
      <c r="C23" s="124"/>
      <c r="D23" s="106" t="b">
        <f t="shared" si="0"/>
        <v>0</v>
      </c>
      <c r="E23" s="106" t="b">
        <f t="shared" si="3"/>
        <v>0</v>
      </c>
      <c r="F23" s="107" t="b">
        <f t="shared" si="1"/>
        <v>0</v>
      </c>
      <c r="H23" s="108">
        <f t="shared" si="4"/>
        <v>0</v>
      </c>
      <c r="J23" s="121">
        <v>163</v>
      </c>
      <c r="N23" s="109"/>
      <c r="Q23" s="110"/>
      <c r="R23" s="110"/>
      <c r="S23" s="111"/>
    </row>
    <row r="24" spans="1:19" s="91" customFormat="1" ht="15.75" customHeight="1">
      <c r="A24" s="72">
        <f t="shared" si="2"/>
        <v>70</v>
      </c>
      <c r="B24" s="72">
        <v>80</v>
      </c>
      <c r="C24" s="124"/>
      <c r="D24" s="106" t="b">
        <f t="shared" si="0"/>
        <v>0</v>
      </c>
      <c r="E24" s="106" t="b">
        <f t="shared" si="3"/>
        <v>0</v>
      </c>
      <c r="F24" s="107" t="b">
        <f t="shared" si="1"/>
        <v>0</v>
      </c>
      <c r="H24" s="108">
        <f t="shared" si="4"/>
        <v>0</v>
      </c>
      <c r="J24" s="122">
        <v>185</v>
      </c>
      <c r="N24" s="109"/>
      <c r="Q24" s="110"/>
      <c r="R24" s="110"/>
      <c r="S24" s="111"/>
    </row>
    <row r="25" spans="1:19" s="91" customFormat="1" ht="15.75" customHeight="1">
      <c r="A25" s="72">
        <f t="shared" si="2"/>
        <v>80</v>
      </c>
      <c r="B25" s="72">
        <v>90</v>
      </c>
      <c r="C25" s="124"/>
      <c r="D25" s="106" t="b">
        <f t="shared" si="0"/>
        <v>0</v>
      </c>
      <c r="E25" s="106" t="b">
        <f t="shared" si="3"/>
        <v>0</v>
      </c>
      <c r="F25" s="107" t="b">
        <f t="shared" si="1"/>
        <v>0</v>
      </c>
      <c r="H25" s="108">
        <f t="shared" si="4"/>
        <v>0</v>
      </c>
      <c r="J25" s="121">
        <v>206</v>
      </c>
      <c r="N25" s="109"/>
      <c r="Q25" s="110"/>
      <c r="R25" s="110"/>
      <c r="S25" s="111"/>
    </row>
    <row r="26" spans="1:19" s="91" customFormat="1" ht="15.75" customHeight="1">
      <c r="A26" s="72">
        <f t="shared" si="2"/>
        <v>90</v>
      </c>
      <c r="B26" s="72">
        <v>100</v>
      </c>
      <c r="C26" s="124"/>
      <c r="D26" s="106" t="b">
        <f t="shared" si="0"/>
        <v>0</v>
      </c>
      <c r="E26" s="106" t="b">
        <f t="shared" si="3"/>
        <v>0</v>
      </c>
      <c r="F26" s="107" t="b">
        <f t="shared" si="1"/>
        <v>0</v>
      </c>
      <c r="H26" s="108">
        <f t="shared" si="4"/>
        <v>0</v>
      </c>
      <c r="J26" s="122">
        <v>228</v>
      </c>
      <c r="N26" s="109"/>
      <c r="Q26" s="110"/>
      <c r="R26" s="110"/>
      <c r="S26" s="111"/>
    </row>
    <row r="27" spans="1:19" s="91" customFormat="1" ht="15.75" customHeight="1">
      <c r="A27" s="72">
        <f t="shared" si="2"/>
        <v>100</v>
      </c>
      <c r="B27" s="72">
        <v>125</v>
      </c>
      <c r="C27" s="124"/>
      <c r="D27" s="106" t="b">
        <f t="shared" si="0"/>
        <v>0</v>
      </c>
      <c r="E27" s="106" t="b">
        <f t="shared" si="3"/>
        <v>0</v>
      </c>
      <c r="F27" s="107" t="b">
        <f t="shared" si="1"/>
        <v>0</v>
      </c>
      <c r="H27" s="108">
        <f t="shared" si="4"/>
        <v>0</v>
      </c>
      <c r="J27" s="121">
        <v>278</v>
      </c>
      <c r="N27" s="109"/>
      <c r="Q27" s="110"/>
      <c r="R27" s="110"/>
      <c r="S27" s="111"/>
    </row>
    <row r="28" spans="1:19" s="91" customFormat="1" ht="15.75" customHeight="1">
      <c r="A28" s="72">
        <f t="shared" si="2"/>
        <v>125</v>
      </c>
      <c r="B28" s="72">
        <v>150</v>
      </c>
      <c r="C28" s="124"/>
      <c r="D28" s="106" t="b">
        <f t="shared" si="0"/>
        <v>0</v>
      </c>
      <c r="E28" s="106" t="b">
        <f t="shared" si="3"/>
        <v>0</v>
      </c>
      <c r="F28" s="107" t="b">
        <f t="shared" si="1"/>
        <v>0</v>
      </c>
      <c r="H28" s="108">
        <f t="shared" si="4"/>
        <v>0</v>
      </c>
      <c r="J28" s="122">
        <v>327</v>
      </c>
      <c r="N28" s="109"/>
      <c r="Q28" s="110"/>
      <c r="R28" s="110"/>
      <c r="S28" s="111"/>
    </row>
    <row r="29" spans="1:19" s="91" customFormat="1" ht="15.75" customHeight="1">
      <c r="A29" s="72">
        <f t="shared" si="2"/>
        <v>150</v>
      </c>
      <c r="B29" s="72">
        <v>175</v>
      </c>
      <c r="C29" s="124"/>
      <c r="D29" s="106" t="b">
        <f t="shared" si="0"/>
        <v>0</v>
      </c>
      <c r="E29" s="106" t="b">
        <f t="shared" si="3"/>
        <v>0</v>
      </c>
      <c r="F29" s="107" t="b">
        <f t="shared" si="1"/>
        <v>0</v>
      </c>
      <c r="H29" s="108">
        <f t="shared" si="4"/>
        <v>0</v>
      </c>
      <c r="J29" s="121">
        <v>377</v>
      </c>
      <c r="N29" s="109"/>
      <c r="Q29" s="110"/>
      <c r="R29" s="110"/>
      <c r="S29" s="111"/>
    </row>
    <row r="30" spans="1:19" s="91" customFormat="1" ht="15.75" customHeight="1">
      <c r="A30" s="72">
        <f t="shared" si="2"/>
        <v>175</v>
      </c>
      <c r="B30" s="72">
        <v>200</v>
      </c>
      <c r="C30" s="124"/>
      <c r="D30" s="106" t="b">
        <f t="shared" si="0"/>
        <v>0</v>
      </c>
      <c r="E30" s="106" t="b">
        <f t="shared" si="3"/>
        <v>0</v>
      </c>
      <c r="F30" s="107" t="b">
        <f t="shared" si="1"/>
        <v>0</v>
      </c>
      <c r="H30" s="108">
        <f t="shared" si="4"/>
        <v>0</v>
      </c>
      <c r="J30" s="122">
        <v>427</v>
      </c>
      <c r="N30" s="109"/>
      <c r="Q30" s="110"/>
      <c r="R30" s="110"/>
      <c r="S30" s="111"/>
    </row>
    <row r="31" spans="1:19" s="91" customFormat="1" ht="15.75" customHeight="1">
      <c r="A31" s="72">
        <f t="shared" si="2"/>
        <v>200</v>
      </c>
      <c r="B31" s="72">
        <v>225</v>
      </c>
      <c r="C31" s="124"/>
      <c r="D31" s="106" t="b">
        <f t="shared" si="0"/>
        <v>0</v>
      </c>
      <c r="E31" s="106" t="b">
        <f t="shared" si="3"/>
        <v>0</v>
      </c>
      <c r="F31" s="107" t="b">
        <f t="shared" si="1"/>
        <v>0</v>
      </c>
      <c r="H31" s="108">
        <f t="shared" si="4"/>
        <v>0</v>
      </c>
      <c r="J31" s="121">
        <v>476</v>
      </c>
      <c r="N31" s="109"/>
      <c r="Q31" s="110"/>
      <c r="R31" s="110"/>
      <c r="S31" s="111"/>
    </row>
    <row r="32" spans="1:19" s="91" customFormat="1" ht="15.75" customHeight="1">
      <c r="A32" s="72">
        <f t="shared" si="2"/>
        <v>225</v>
      </c>
      <c r="B32" s="72">
        <v>250</v>
      </c>
      <c r="C32" s="124"/>
      <c r="D32" s="106" t="b">
        <f t="shared" si="0"/>
        <v>0</v>
      </c>
      <c r="E32" s="106" t="b">
        <f t="shared" si="3"/>
        <v>0</v>
      </c>
      <c r="F32" s="107" t="b">
        <f t="shared" si="1"/>
        <v>0</v>
      </c>
      <c r="H32" s="108">
        <f t="shared" si="4"/>
        <v>0</v>
      </c>
      <c r="J32" s="122">
        <v>526</v>
      </c>
      <c r="N32" s="109"/>
      <c r="Q32" s="110"/>
      <c r="R32" s="110"/>
      <c r="S32" s="111"/>
    </row>
    <row r="33" spans="1:19" s="91" customFormat="1" ht="15.75" customHeight="1">
      <c r="A33" s="72">
        <f t="shared" si="2"/>
        <v>250</v>
      </c>
      <c r="B33" s="72">
        <v>275</v>
      </c>
      <c r="C33" s="124"/>
      <c r="D33" s="106" t="b">
        <f t="shared" si="0"/>
        <v>0</v>
      </c>
      <c r="E33" s="106" t="b">
        <f t="shared" si="3"/>
        <v>0</v>
      </c>
      <c r="F33" s="107" t="b">
        <f t="shared" si="1"/>
        <v>0</v>
      </c>
      <c r="H33" s="108">
        <f t="shared" si="4"/>
        <v>0</v>
      </c>
      <c r="J33" s="121">
        <v>576</v>
      </c>
      <c r="N33" s="109"/>
      <c r="Q33" s="110"/>
      <c r="R33" s="110"/>
      <c r="S33" s="111"/>
    </row>
    <row r="34" spans="1:19" s="91" customFormat="1" ht="15.75" customHeight="1">
      <c r="A34" s="72">
        <f t="shared" si="2"/>
        <v>275</v>
      </c>
      <c r="B34" s="72">
        <v>300</v>
      </c>
      <c r="C34" s="124"/>
      <c r="D34" s="106" t="b">
        <f t="shared" si="0"/>
        <v>0</v>
      </c>
      <c r="E34" s="106" t="b">
        <f t="shared" si="3"/>
        <v>0</v>
      </c>
      <c r="F34" s="107" t="b">
        <f t="shared" si="1"/>
        <v>0</v>
      </c>
      <c r="H34" s="108">
        <f t="shared" si="4"/>
        <v>0</v>
      </c>
      <c r="J34" s="122">
        <v>625</v>
      </c>
      <c r="N34" s="109"/>
      <c r="Q34" s="110"/>
      <c r="R34" s="110"/>
      <c r="S34" s="111"/>
    </row>
    <row r="35" spans="1:19" s="91" customFormat="1" ht="15.75" customHeight="1">
      <c r="A35" s="72">
        <f t="shared" si="2"/>
        <v>300</v>
      </c>
      <c r="B35" s="72">
        <v>325</v>
      </c>
      <c r="C35" s="124"/>
      <c r="D35" s="106" t="b">
        <f t="shared" si="0"/>
        <v>0</v>
      </c>
      <c r="E35" s="106" t="b">
        <f t="shared" si="3"/>
        <v>0</v>
      </c>
      <c r="F35" s="107" t="b">
        <f t="shared" si="1"/>
        <v>0</v>
      </c>
      <c r="H35" s="108">
        <f t="shared" si="4"/>
        <v>0</v>
      </c>
      <c r="J35" s="121">
        <v>675</v>
      </c>
      <c r="N35" s="109"/>
      <c r="Q35" s="110"/>
      <c r="R35" s="110"/>
      <c r="S35" s="111"/>
    </row>
    <row r="36" spans="1:19" s="91" customFormat="1" ht="15.75" customHeight="1">
      <c r="A36" s="72">
        <f t="shared" si="2"/>
        <v>325</v>
      </c>
      <c r="B36" s="123">
        <v>350</v>
      </c>
      <c r="C36" s="124"/>
      <c r="D36" s="106" t="b">
        <f t="shared" si="0"/>
        <v>0</v>
      </c>
      <c r="E36" s="106" t="b">
        <f t="shared" si="3"/>
        <v>0</v>
      </c>
      <c r="F36" s="107" t="b">
        <f t="shared" si="1"/>
        <v>0</v>
      </c>
      <c r="H36" s="108">
        <f t="shared" si="4"/>
        <v>0</v>
      </c>
      <c r="J36" s="122">
        <v>725</v>
      </c>
      <c r="N36" s="109"/>
      <c r="Q36" s="110"/>
      <c r="R36" s="110"/>
      <c r="S36" s="111"/>
    </row>
    <row r="37" spans="1:6" s="91" customFormat="1" ht="29.25" customHeight="1">
      <c r="A37" s="237" t="s">
        <v>65</v>
      </c>
      <c r="B37" s="237"/>
      <c r="C37" s="112">
        <f>SUM(C17:C36)</f>
        <v>0</v>
      </c>
      <c r="D37" s="112">
        <f>SUM(D17:D36)</f>
        <v>0</v>
      </c>
      <c r="E37" s="112">
        <f>SUM(E17:E36)</f>
        <v>0</v>
      </c>
      <c r="F37" s="113">
        <f>SUM(F17:F36)</f>
        <v>0</v>
      </c>
    </row>
    <row r="38" spans="1:6" s="91" customFormat="1" ht="12.75">
      <c r="A38" s="78"/>
      <c r="B38" s="78"/>
      <c r="C38" s="78"/>
      <c r="D38" s="78"/>
      <c r="E38" s="78"/>
      <c r="F38" s="78"/>
    </row>
    <row r="39" spans="1:6" s="53" customFormat="1" ht="15" customHeight="1">
      <c r="A39" s="51" t="s">
        <v>66</v>
      </c>
      <c r="B39" s="114">
        <f>Autocertificazione!B40</f>
        <v>0</v>
      </c>
      <c r="C39" s="76"/>
      <c r="D39" s="205" t="s">
        <v>67</v>
      </c>
      <c r="E39" s="210"/>
      <c r="F39" s="210"/>
    </row>
    <row r="40" spans="1:6" s="53" customFormat="1" ht="15" customHeight="1">
      <c r="A40" s="51"/>
      <c r="B40" s="115"/>
      <c r="C40" s="51"/>
      <c r="D40" s="205" t="s">
        <v>68</v>
      </c>
      <c r="E40" s="210"/>
      <c r="F40" s="210"/>
    </row>
    <row r="41" spans="1:7" s="53" customFormat="1" ht="15.75" customHeight="1">
      <c r="A41" s="51"/>
      <c r="B41" s="51"/>
      <c r="C41" s="51"/>
      <c r="D41" s="211"/>
      <c r="E41" s="212"/>
      <c r="F41" s="212"/>
      <c r="G41" s="77"/>
    </row>
    <row r="42" spans="1:6" s="53" customFormat="1" ht="14.25" customHeight="1">
      <c r="A42" s="51"/>
      <c r="B42" s="51"/>
      <c r="C42" s="51"/>
      <c r="D42" s="213"/>
      <c r="E42" s="213"/>
      <c r="F42" s="213"/>
    </row>
    <row r="43" spans="1:6" s="91" customFormat="1" ht="9" customHeight="1">
      <c r="A43" s="78"/>
      <c r="B43" s="78"/>
      <c r="C43" s="78"/>
      <c r="D43" s="78"/>
      <c r="E43" s="78"/>
      <c r="F43" s="78"/>
    </row>
    <row r="44" spans="1:6" s="91" customFormat="1" ht="16.5" customHeight="1">
      <c r="A44" s="78"/>
      <c r="B44" s="78"/>
      <c r="C44" s="78"/>
      <c r="D44" s="78"/>
      <c r="E44" s="78"/>
      <c r="F44" s="78"/>
    </row>
    <row r="45" spans="1:4" s="91" customFormat="1" ht="54.75" customHeight="1">
      <c r="A45" s="209" t="s">
        <v>78</v>
      </c>
      <c r="B45" s="209"/>
      <c r="C45" s="220"/>
      <c r="D45" s="220"/>
    </row>
    <row r="46" s="91" customFormat="1" ht="12.75"/>
    <row r="47" spans="4:6" s="91" customFormat="1" ht="12.75">
      <c r="D47" s="116"/>
      <c r="E47" s="116"/>
      <c r="F47" s="116"/>
    </row>
    <row r="48" spans="1:5" s="91" customFormat="1" ht="12.75">
      <c r="A48" s="219"/>
      <c r="B48" s="219"/>
      <c r="C48" s="219"/>
      <c r="D48" s="219"/>
      <c r="E48" s="219"/>
    </row>
    <row r="49" spans="1:5" s="91" customFormat="1" ht="12.75">
      <c r="A49" s="219"/>
      <c r="B49" s="219"/>
      <c r="C49" s="219"/>
      <c r="D49" s="219"/>
      <c r="E49" s="219"/>
    </row>
    <row r="50" spans="1:5" s="91" customFormat="1" ht="12.75">
      <c r="A50" s="219"/>
      <c r="B50" s="219"/>
      <c r="C50" s="219"/>
      <c r="D50" s="219"/>
      <c r="E50" s="219"/>
    </row>
    <row r="51" s="91" customFormat="1" ht="71.25" customHeight="1"/>
    <row r="52" s="91" customFormat="1" ht="84" customHeight="1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</sheetData>
  <sheetProtection selectLockedCells="1"/>
  <mergeCells count="19">
    <mergeCell ref="A50:E50"/>
    <mergeCell ref="D39:F39"/>
    <mergeCell ref="D40:F40"/>
    <mergeCell ref="D41:F42"/>
    <mergeCell ref="A45:D45"/>
    <mergeCell ref="A48:E48"/>
    <mergeCell ref="A49:E49"/>
    <mergeCell ref="A12:B12"/>
    <mergeCell ref="A13:F13"/>
    <mergeCell ref="H13:H14"/>
    <mergeCell ref="A14:B14"/>
    <mergeCell ref="J14:J15"/>
    <mergeCell ref="A37:B37"/>
    <mergeCell ref="A2:G2"/>
    <mergeCell ref="A6:C6"/>
    <mergeCell ref="A8:E8"/>
    <mergeCell ref="B9:E9"/>
    <mergeCell ref="B10:E10"/>
    <mergeCell ref="B11:C11"/>
  </mergeCells>
  <printOptions/>
  <pageMargins left="0.7479166666666667" right="0.7479166666666667" top="0.5201388888888889" bottom="0.44027777777777777" header="0.5118055555555556" footer="0.5118055555555556"/>
  <pageSetup fitToHeight="1" fitToWidth="1" horizontalDpi="300" verticalDpi="300" orientation="portrait" paperSize="9" scale="7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S50"/>
  <sheetViews>
    <sheetView showGridLines="0" zoomScale="85" zoomScaleNormal="85" zoomScalePageLayoutView="0" workbookViewId="0" topLeftCell="D4">
      <selection activeCell="M17" sqref="M17"/>
    </sheetView>
  </sheetViews>
  <sheetFormatPr defaultColWidth="8.7109375" defaultRowHeight="12.75"/>
  <cols>
    <col min="1" max="2" width="17.00390625" style="89" customWidth="1"/>
    <col min="3" max="3" width="31.421875" style="89" bestFit="1" customWidth="1"/>
    <col min="4" max="4" width="17.00390625" style="89" customWidth="1"/>
    <col min="5" max="5" width="20.140625" style="89" customWidth="1"/>
    <col min="6" max="6" width="23.8515625" style="89" customWidth="1"/>
    <col min="7" max="7" width="8.7109375" style="90" customWidth="1"/>
    <col min="8" max="8" width="11.00390625" style="89" customWidth="1"/>
    <col min="9" max="9" width="7.140625" style="90" customWidth="1"/>
    <col min="10" max="10" width="12.7109375" style="89" customWidth="1"/>
    <col min="11" max="11" width="8.7109375" style="90" customWidth="1"/>
    <col min="12" max="12" width="10.57421875" style="89" customWidth="1"/>
    <col min="13" max="16384" width="8.7109375" style="90" customWidth="1"/>
  </cols>
  <sheetData>
    <row r="1" spans="1:7" s="53" customFormat="1" ht="89.25" customHeight="1">
      <c r="A1" s="54"/>
      <c r="B1" s="54"/>
      <c r="C1" s="54"/>
      <c r="D1" s="54"/>
      <c r="E1" s="54"/>
      <c r="F1" s="54"/>
      <c r="G1" s="54"/>
    </row>
    <row r="2" spans="1:7" s="53" customFormat="1" ht="12.75">
      <c r="A2" s="197"/>
      <c r="B2" s="197"/>
      <c r="C2" s="197"/>
      <c r="D2" s="197"/>
      <c r="E2" s="197"/>
      <c r="F2" s="197"/>
      <c r="G2" s="197"/>
    </row>
    <row r="3" spans="1:7" s="53" customFormat="1" ht="12.75">
      <c r="A3" s="118"/>
      <c r="C3" s="119" t="s">
        <v>81</v>
      </c>
      <c r="D3" s="118"/>
      <c r="E3" s="118"/>
      <c r="F3" s="118"/>
      <c r="G3" s="118"/>
    </row>
    <row r="4" spans="1:7" s="53" customFormat="1" ht="12.75">
      <c r="A4" s="118"/>
      <c r="B4" s="118"/>
      <c r="C4" s="120" t="s">
        <v>82</v>
      </c>
      <c r="D4" s="118"/>
      <c r="E4" s="118"/>
      <c r="F4" s="118"/>
      <c r="G4" s="118"/>
    </row>
    <row r="5" spans="1:7" ht="15" customHeight="1">
      <c r="A5" s="54"/>
      <c r="B5" s="54"/>
      <c r="C5" s="54"/>
      <c r="D5" s="54"/>
      <c r="E5" s="54"/>
      <c r="F5" s="54"/>
      <c r="G5" s="54"/>
    </row>
    <row r="6" spans="1:6" s="91" customFormat="1" ht="34.5" customHeight="1">
      <c r="A6" s="221" t="s">
        <v>102</v>
      </c>
      <c r="B6" s="221"/>
      <c r="C6" s="221"/>
      <c r="D6" s="54"/>
      <c r="E6" s="54"/>
      <c r="F6" s="54"/>
    </row>
    <row r="7" spans="1:13" s="91" customFormat="1" ht="24.75" customHeight="1">
      <c r="A7" s="92" t="str">
        <f>'Mod. B-E Linea'!$A$8</f>
        <v>Dati di esercizio Anno 2019</v>
      </c>
      <c r="B7" s="93"/>
      <c r="C7" s="93"/>
      <c r="D7" s="93"/>
      <c r="E7" s="94"/>
      <c r="F7" s="94"/>
      <c r="H7" s="95" t="s">
        <v>80</v>
      </c>
      <c r="I7" s="96"/>
      <c r="J7" s="96"/>
      <c r="K7" s="97"/>
      <c r="L7" s="97"/>
      <c r="M7" s="97"/>
    </row>
    <row r="8" spans="1:6" s="91" customFormat="1" ht="17.25" customHeight="1">
      <c r="A8" s="228"/>
      <c r="B8" s="228"/>
      <c r="C8" s="228"/>
      <c r="D8" s="228"/>
      <c r="E8" s="229"/>
      <c r="F8" s="99"/>
    </row>
    <row r="9" spans="1:6" s="91" customFormat="1" ht="24.75" customHeight="1">
      <c r="A9" s="100" t="s">
        <v>26</v>
      </c>
      <c r="B9" s="223">
        <f>Autocertificazione!D10</f>
        <v>0</v>
      </c>
      <c r="C9" s="224"/>
      <c r="D9" s="224"/>
      <c r="E9" s="225"/>
      <c r="F9" s="101">
        <f>'Mod. B-E Linea'!F8</f>
        <v>0</v>
      </c>
    </row>
    <row r="10" spans="1:6" s="91" customFormat="1" ht="24.75" customHeight="1">
      <c r="A10" s="100" t="s">
        <v>28</v>
      </c>
      <c r="B10" s="226">
        <f>'Mod. B-E Linea'!B11</f>
        <v>0</v>
      </c>
      <c r="C10" s="226"/>
      <c r="D10" s="226"/>
      <c r="E10" s="226"/>
      <c r="F10" s="94"/>
    </row>
    <row r="11" spans="1:6" s="91" customFormat="1" ht="24.75" customHeight="1">
      <c r="A11" s="100" t="s">
        <v>29</v>
      </c>
      <c r="B11" s="227">
        <f>'Mod. B-E Linea'!B12</f>
        <v>0</v>
      </c>
      <c r="C11" s="227"/>
      <c r="D11" s="54"/>
      <c r="E11" s="102" t="s">
        <v>24</v>
      </c>
      <c r="F11" s="103">
        <f>'Mod. B-E Linea'!F8</f>
        <v>0</v>
      </c>
    </row>
    <row r="12" spans="1:6" s="91" customFormat="1" ht="38.25" customHeight="1">
      <c r="A12" s="222"/>
      <c r="B12" s="222"/>
      <c r="C12" s="98"/>
      <c r="D12" s="78"/>
      <c r="E12" s="78"/>
      <c r="F12" s="78"/>
    </row>
    <row r="13" spans="1:8" s="91" customFormat="1" ht="38.25" customHeight="1">
      <c r="A13" s="240" t="str">
        <f>'Mod. B-E Linea'!B33</f>
        <v>Abbonamento annuale impersonale (AAI)</v>
      </c>
      <c r="B13" s="241"/>
      <c r="C13" s="241"/>
      <c r="D13" s="241"/>
      <c r="E13" s="241"/>
      <c r="F13" s="242"/>
      <c r="H13" s="233" t="s">
        <v>70</v>
      </c>
    </row>
    <row r="14" spans="1:11" s="91" customFormat="1" ht="29.25" customHeight="1">
      <c r="A14" s="238" t="s">
        <v>71</v>
      </c>
      <c r="B14" s="239"/>
      <c r="C14" s="72" t="s">
        <v>48</v>
      </c>
      <c r="D14" s="72" t="s">
        <v>72</v>
      </c>
      <c r="E14" s="72" t="s">
        <v>50</v>
      </c>
      <c r="F14" s="72" t="s">
        <v>84</v>
      </c>
      <c r="H14" s="234"/>
      <c r="J14" s="235" t="s">
        <v>83</v>
      </c>
      <c r="K14" s="97"/>
    </row>
    <row r="15" spans="1:12" s="91" customFormat="1" ht="25.5" customHeight="1">
      <c r="A15" s="72" t="s">
        <v>73</v>
      </c>
      <c r="B15" s="72" t="s">
        <v>74</v>
      </c>
      <c r="C15" s="72"/>
      <c r="D15" s="72"/>
      <c r="E15" s="72" t="s">
        <v>75</v>
      </c>
      <c r="F15" s="71"/>
      <c r="H15" s="104" t="s">
        <v>76</v>
      </c>
      <c r="J15" s="236"/>
      <c r="K15" s="97"/>
      <c r="L15" s="105" t="s">
        <v>77</v>
      </c>
    </row>
    <row r="16" spans="1:6" s="91" customFormat="1" ht="15.75" customHeight="1">
      <c r="A16" s="72"/>
      <c r="B16" s="72"/>
      <c r="C16" s="72" t="s">
        <v>53</v>
      </c>
      <c r="D16" s="72" t="s">
        <v>53</v>
      </c>
      <c r="E16" s="72" t="s">
        <v>53</v>
      </c>
      <c r="F16" s="72" t="s">
        <v>54</v>
      </c>
    </row>
    <row r="17" spans="1:19" s="91" customFormat="1" ht="15.75" customHeight="1">
      <c r="A17" s="72">
        <v>0</v>
      </c>
      <c r="B17" s="72">
        <v>10</v>
      </c>
      <c r="C17" s="124"/>
      <c r="D17" s="106">
        <f aca="true" t="shared" si="0" ref="D17:D36">IF($F$11&gt;=$A17,IF(B17&lt;&gt;0,C17*$L$17,0))</f>
        <v>0</v>
      </c>
      <c r="E17" s="106">
        <f>IF(AND($F$11&gt;=$B17,C17&lt;&gt;0),D17*$H17,D17*$F$11)</f>
        <v>0</v>
      </c>
      <c r="F17" s="107">
        <f aca="true" t="shared" si="1" ref="F17:F36">IF($F$11&gt;=$A17,IF(D17&lt;&gt;0,C17*J17,0))</f>
        <v>0</v>
      </c>
      <c r="H17" s="108">
        <f>IF($F$11&lt;10,$F$11,IF(B17=10,10,IF($F$11&lt;=A18,$F$11,((B17-B16)/2+B16))))</f>
        <v>0</v>
      </c>
      <c r="J17" s="121">
        <v>293</v>
      </c>
      <c r="L17" s="91">
        <v>600</v>
      </c>
      <c r="N17" s="109"/>
      <c r="Q17" s="110"/>
      <c r="R17" s="110"/>
      <c r="S17" s="111"/>
    </row>
    <row r="18" spans="1:19" s="91" customFormat="1" ht="15.75" customHeight="1">
      <c r="A18" s="72">
        <f aca="true" t="shared" si="2" ref="A18:A36">B17</f>
        <v>10</v>
      </c>
      <c r="B18" s="72">
        <v>20</v>
      </c>
      <c r="C18" s="124"/>
      <c r="D18" s="106" t="b">
        <f t="shared" si="0"/>
        <v>0</v>
      </c>
      <c r="E18" s="106" t="b">
        <f aca="true" t="shared" si="3" ref="E18:E36">IF($F$11&gt;=$A18,IF(C18&lt;&gt;0,D18*$H18,0))</f>
        <v>0</v>
      </c>
      <c r="F18" s="107" t="b">
        <f t="shared" si="1"/>
        <v>0</v>
      </c>
      <c r="H18" s="108">
        <f aca="true" t="shared" si="4" ref="H18:H36">IF($F$11&lt;10,$F$11,IF(B18=10,10,IF($F$11&lt;=A19,$F$11,((B18-B17)/2+B17))))</f>
        <v>0</v>
      </c>
      <c r="J18" s="122">
        <v>484</v>
      </c>
      <c r="N18" s="109"/>
      <c r="Q18" s="110"/>
      <c r="R18" s="110"/>
      <c r="S18" s="111"/>
    </row>
    <row r="19" spans="1:19" s="91" customFormat="1" ht="15.75" customHeight="1">
      <c r="A19" s="72">
        <f t="shared" si="2"/>
        <v>20</v>
      </c>
      <c r="B19" s="72">
        <v>30</v>
      </c>
      <c r="C19" s="124"/>
      <c r="D19" s="106" t="b">
        <f t="shared" si="0"/>
        <v>0</v>
      </c>
      <c r="E19" s="106" t="b">
        <f t="shared" si="3"/>
        <v>0</v>
      </c>
      <c r="F19" s="107" t="b">
        <f t="shared" si="1"/>
        <v>0</v>
      </c>
      <c r="H19" s="108">
        <f t="shared" si="4"/>
        <v>0</v>
      </c>
      <c r="J19" s="121">
        <v>675</v>
      </c>
      <c r="N19" s="109"/>
      <c r="Q19" s="110"/>
      <c r="R19" s="110"/>
      <c r="S19" s="111"/>
    </row>
    <row r="20" spans="1:19" s="91" customFormat="1" ht="15.75" customHeight="1">
      <c r="A20" s="72">
        <f t="shared" si="2"/>
        <v>30</v>
      </c>
      <c r="B20" s="72">
        <v>40</v>
      </c>
      <c r="C20" s="124"/>
      <c r="D20" s="106" t="b">
        <f t="shared" si="0"/>
        <v>0</v>
      </c>
      <c r="E20" s="106" t="b">
        <f t="shared" si="3"/>
        <v>0</v>
      </c>
      <c r="F20" s="107" t="b">
        <f t="shared" si="1"/>
        <v>0</v>
      </c>
      <c r="H20" s="108">
        <f t="shared" si="4"/>
        <v>0</v>
      </c>
      <c r="J20" s="122">
        <v>866</v>
      </c>
      <c r="N20" s="109"/>
      <c r="Q20" s="110"/>
      <c r="R20" s="110"/>
      <c r="S20" s="111"/>
    </row>
    <row r="21" spans="1:19" s="91" customFormat="1" ht="15.75" customHeight="1">
      <c r="A21" s="72">
        <f t="shared" si="2"/>
        <v>40</v>
      </c>
      <c r="B21" s="72">
        <v>50</v>
      </c>
      <c r="C21" s="124"/>
      <c r="D21" s="106" t="b">
        <f t="shared" si="0"/>
        <v>0</v>
      </c>
      <c r="E21" s="106" t="b">
        <f t="shared" si="3"/>
        <v>0</v>
      </c>
      <c r="F21" s="107" t="b">
        <f t="shared" si="1"/>
        <v>0</v>
      </c>
      <c r="H21" s="108">
        <f t="shared" si="4"/>
        <v>0</v>
      </c>
      <c r="J21" s="121">
        <v>1057</v>
      </c>
      <c r="N21" s="109"/>
      <c r="Q21" s="110"/>
      <c r="R21" s="110"/>
      <c r="S21" s="111"/>
    </row>
    <row r="22" spans="1:19" s="91" customFormat="1" ht="15.75" customHeight="1">
      <c r="A22" s="72">
        <f t="shared" si="2"/>
        <v>50</v>
      </c>
      <c r="B22" s="72">
        <v>60</v>
      </c>
      <c r="C22" s="124"/>
      <c r="D22" s="106" t="b">
        <f t="shared" si="0"/>
        <v>0</v>
      </c>
      <c r="E22" s="106" t="b">
        <f t="shared" si="3"/>
        <v>0</v>
      </c>
      <c r="F22" s="107" t="b">
        <f t="shared" si="1"/>
        <v>0</v>
      </c>
      <c r="H22" s="108">
        <f t="shared" si="4"/>
        <v>0</v>
      </c>
      <c r="J22" s="122">
        <v>1248</v>
      </c>
      <c r="N22" s="109"/>
      <c r="Q22" s="110"/>
      <c r="R22" s="110"/>
      <c r="S22" s="111"/>
    </row>
    <row r="23" spans="1:19" s="91" customFormat="1" ht="15.75" customHeight="1">
      <c r="A23" s="72">
        <f t="shared" si="2"/>
        <v>60</v>
      </c>
      <c r="B23" s="72">
        <v>70</v>
      </c>
      <c r="C23" s="124"/>
      <c r="D23" s="106" t="b">
        <f t="shared" si="0"/>
        <v>0</v>
      </c>
      <c r="E23" s="106" t="b">
        <f t="shared" si="3"/>
        <v>0</v>
      </c>
      <c r="F23" s="107" t="b">
        <f t="shared" si="1"/>
        <v>0</v>
      </c>
      <c r="H23" s="108">
        <f t="shared" si="4"/>
        <v>0</v>
      </c>
      <c r="J23" s="121">
        <v>1439</v>
      </c>
      <c r="N23" s="109"/>
      <c r="Q23" s="110"/>
      <c r="R23" s="110"/>
      <c r="S23" s="111"/>
    </row>
    <row r="24" spans="1:19" s="91" customFormat="1" ht="15.75" customHeight="1">
      <c r="A24" s="72">
        <f t="shared" si="2"/>
        <v>70</v>
      </c>
      <c r="B24" s="72">
        <v>80</v>
      </c>
      <c r="C24" s="124"/>
      <c r="D24" s="106" t="b">
        <f t="shared" si="0"/>
        <v>0</v>
      </c>
      <c r="E24" s="106" t="b">
        <f t="shared" si="3"/>
        <v>0</v>
      </c>
      <c r="F24" s="107" t="b">
        <f t="shared" si="1"/>
        <v>0</v>
      </c>
      <c r="H24" s="108">
        <f t="shared" si="4"/>
        <v>0</v>
      </c>
      <c r="J24" s="122">
        <v>1631</v>
      </c>
      <c r="N24" s="109"/>
      <c r="Q24" s="110"/>
      <c r="R24" s="110"/>
      <c r="S24" s="111"/>
    </row>
    <row r="25" spans="1:19" s="91" customFormat="1" ht="15.75" customHeight="1">
      <c r="A25" s="72">
        <f t="shared" si="2"/>
        <v>80</v>
      </c>
      <c r="B25" s="72">
        <v>90</v>
      </c>
      <c r="C25" s="124"/>
      <c r="D25" s="106" t="b">
        <f t="shared" si="0"/>
        <v>0</v>
      </c>
      <c r="E25" s="106" t="b">
        <f t="shared" si="3"/>
        <v>0</v>
      </c>
      <c r="F25" s="107" t="b">
        <f t="shared" si="1"/>
        <v>0</v>
      </c>
      <c r="H25" s="108">
        <f t="shared" si="4"/>
        <v>0</v>
      </c>
      <c r="J25" s="121">
        <v>1822</v>
      </c>
      <c r="N25" s="109"/>
      <c r="Q25" s="110"/>
      <c r="R25" s="110"/>
      <c r="S25" s="111"/>
    </row>
    <row r="26" spans="1:19" s="91" customFormat="1" ht="15.75" customHeight="1">
      <c r="A26" s="72">
        <f t="shared" si="2"/>
        <v>90</v>
      </c>
      <c r="B26" s="72">
        <v>100</v>
      </c>
      <c r="C26" s="124"/>
      <c r="D26" s="106" t="b">
        <f t="shared" si="0"/>
        <v>0</v>
      </c>
      <c r="E26" s="106" t="b">
        <f t="shared" si="3"/>
        <v>0</v>
      </c>
      <c r="F26" s="107" t="b">
        <f t="shared" si="1"/>
        <v>0</v>
      </c>
      <c r="H26" s="108">
        <f t="shared" si="4"/>
        <v>0</v>
      </c>
      <c r="J26" s="122">
        <v>2013</v>
      </c>
      <c r="N26" s="109"/>
      <c r="Q26" s="110"/>
      <c r="R26" s="110"/>
      <c r="S26" s="111"/>
    </row>
    <row r="27" spans="1:19" s="91" customFormat="1" ht="15.75" customHeight="1">
      <c r="A27" s="72">
        <f t="shared" si="2"/>
        <v>100</v>
      </c>
      <c r="B27" s="72">
        <v>125</v>
      </c>
      <c r="C27" s="124"/>
      <c r="D27" s="106" t="b">
        <f t="shared" si="0"/>
        <v>0</v>
      </c>
      <c r="E27" s="106" t="b">
        <f t="shared" si="3"/>
        <v>0</v>
      </c>
      <c r="F27" s="107" t="b">
        <f t="shared" si="1"/>
        <v>0</v>
      </c>
      <c r="H27" s="108">
        <f t="shared" si="4"/>
        <v>0</v>
      </c>
      <c r="J27" s="121">
        <v>2453</v>
      </c>
      <c r="N27" s="109"/>
      <c r="Q27" s="110"/>
      <c r="R27" s="110"/>
      <c r="S27" s="111"/>
    </row>
    <row r="28" spans="1:19" s="91" customFormat="1" ht="15.75" customHeight="1">
      <c r="A28" s="72">
        <f t="shared" si="2"/>
        <v>125</v>
      </c>
      <c r="B28" s="72">
        <v>150</v>
      </c>
      <c r="C28" s="124"/>
      <c r="D28" s="106" t="b">
        <f t="shared" si="0"/>
        <v>0</v>
      </c>
      <c r="E28" s="106" t="b">
        <f t="shared" si="3"/>
        <v>0</v>
      </c>
      <c r="F28" s="107" t="b">
        <f t="shared" si="1"/>
        <v>0</v>
      </c>
      <c r="H28" s="108">
        <f t="shared" si="4"/>
        <v>0</v>
      </c>
      <c r="J28" s="122">
        <v>2892</v>
      </c>
      <c r="N28" s="109"/>
      <c r="Q28" s="110"/>
      <c r="R28" s="110"/>
      <c r="S28" s="111"/>
    </row>
    <row r="29" spans="1:19" s="91" customFormat="1" ht="15.75" customHeight="1">
      <c r="A29" s="72">
        <f t="shared" si="2"/>
        <v>150</v>
      </c>
      <c r="B29" s="72">
        <v>175</v>
      </c>
      <c r="C29" s="124"/>
      <c r="D29" s="106" t="b">
        <f t="shared" si="0"/>
        <v>0</v>
      </c>
      <c r="E29" s="106" t="b">
        <f t="shared" si="3"/>
        <v>0</v>
      </c>
      <c r="F29" s="107" t="b">
        <f t="shared" si="1"/>
        <v>0</v>
      </c>
      <c r="H29" s="108">
        <f t="shared" si="4"/>
        <v>0</v>
      </c>
      <c r="J29" s="121">
        <v>3332</v>
      </c>
      <c r="N29" s="109"/>
      <c r="Q29" s="110"/>
      <c r="R29" s="110"/>
      <c r="S29" s="111"/>
    </row>
    <row r="30" spans="1:19" s="91" customFormat="1" ht="15.75" customHeight="1">
      <c r="A30" s="72">
        <f t="shared" si="2"/>
        <v>175</v>
      </c>
      <c r="B30" s="72">
        <v>200</v>
      </c>
      <c r="C30" s="124"/>
      <c r="D30" s="106" t="b">
        <f t="shared" si="0"/>
        <v>0</v>
      </c>
      <c r="E30" s="106" t="b">
        <f t="shared" si="3"/>
        <v>0</v>
      </c>
      <c r="F30" s="107" t="b">
        <f t="shared" si="1"/>
        <v>0</v>
      </c>
      <c r="H30" s="108">
        <f t="shared" si="4"/>
        <v>0</v>
      </c>
      <c r="J30" s="122">
        <v>3771</v>
      </c>
      <c r="N30" s="109"/>
      <c r="Q30" s="110"/>
      <c r="R30" s="110"/>
      <c r="S30" s="111"/>
    </row>
    <row r="31" spans="1:19" s="91" customFormat="1" ht="15.75" customHeight="1">
      <c r="A31" s="72">
        <f t="shared" si="2"/>
        <v>200</v>
      </c>
      <c r="B31" s="72">
        <v>225</v>
      </c>
      <c r="C31" s="124"/>
      <c r="D31" s="106" t="b">
        <f t="shared" si="0"/>
        <v>0</v>
      </c>
      <c r="E31" s="106" t="b">
        <f t="shared" si="3"/>
        <v>0</v>
      </c>
      <c r="F31" s="107" t="b">
        <f t="shared" si="1"/>
        <v>0</v>
      </c>
      <c r="H31" s="108">
        <f t="shared" si="4"/>
        <v>0</v>
      </c>
      <c r="J31" s="121">
        <v>4211</v>
      </c>
      <c r="N31" s="109"/>
      <c r="Q31" s="110"/>
      <c r="R31" s="110"/>
      <c r="S31" s="111"/>
    </row>
    <row r="32" spans="1:19" s="91" customFormat="1" ht="15.75" customHeight="1">
      <c r="A32" s="72">
        <f t="shared" si="2"/>
        <v>225</v>
      </c>
      <c r="B32" s="72">
        <v>250</v>
      </c>
      <c r="C32" s="124"/>
      <c r="D32" s="106" t="b">
        <f t="shared" si="0"/>
        <v>0</v>
      </c>
      <c r="E32" s="106" t="b">
        <f t="shared" si="3"/>
        <v>0</v>
      </c>
      <c r="F32" s="107" t="b">
        <f t="shared" si="1"/>
        <v>0</v>
      </c>
      <c r="H32" s="108">
        <f t="shared" si="4"/>
        <v>0</v>
      </c>
      <c r="J32" s="122">
        <v>4650</v>
      </c>
      <c r="N32" s="109"/>
      <c r="Q32" s="110"/>
      <c r="R32" s="110"/>
      <c r="S32" s="111"/>
    </row>
    <row r="33" spans="1:19" s="91" customFormat="1" ht="15.75" customHeight="1">
      <c r="A33" s="72">
        <f t="shared" si="2"/>
        <v>250</v>
      </c>
      <c r="B33" s="72">
        <v>275</v>
      </c>
      <c r="C33" s="124"/>
      <c r="D33" s="106" t="b">
        <f t="shared" si="0"/>
        <v>0</v>
      </c>
      <c r="E33" s="106" t="b">
        <f t="shared" si="3"/>
        <v>0</v>
      </c>
      <c r="F33" s="107" t="b">
        <f t="shared" si="1"/>
        <v>0</v>
      </c>
      <c r="H33" s="108">
        <f t="shared" si="4"/>
        <v>0</v>
      </c>
      <c r="J33" s="121">
        <v>5090</v>
      </c>
      <c r="N33" s="109"/>
      <c r="Q33" s="110"/>
      <c r="R33" s="110"/>
      <c r="S33" s="111"/>
    </row>
    <row r="34" spans="1:19" s="91" customFormat="1" ht="15.75" customHeight="1">
      <c r="A34" s="72">
        <f t="shared" si="2"/>
        <v>275</v>
      </c>
      <c r="B34" s="72">
        <v>300</v>
      </c>
      <c r="C34" s="124"/>
      <c r="D34" s="106" t="b">
        <f t="shared" si="0"/>
        <v>0</v>
      </c>
      <c r="E34" s="106" t="b">
        <f t="shared" si="3"/>
        <v>0</v>
      </c>
      <c r="F34" s="107" t="b">
        <f t="shared" si="1"/>
        <v>0</v>
      </c>
      <c r="H34" s="108">
        <f t="shared" si="4"/>
        <v>0</v>
      </c>
      <c r="J34" s="122">
        <v>5529</v>
      </c>
      <c r="N34" s="109"/>
      <c r="Q34" s="110"/>
      <c r="R34" s="110"/>
      <c r="S34" s="111"/>
    </row>
    <row r="35" spans="1:19" s="91" customFormat="1" ht="15.75" customHeight="1">
      <c r="A35" s="72">
        <f t="shared" si="2"/>
        <v>300</v>
      </c>
      <c r="B35" s="72">
        <v>325</v>
      </c>
      <c r="C35" s="124"/>
      <c r="D35" s="106" t="b">
        <f t="shared" si="0"/>
        <v>0</v>
      </c>
      <c r="E35" s="106" t="b">
        <f t="shared" si="3"/>
        <v>0</v>
      </c>
      <c r="F35" s="107" t="b">
        <f t="shared" si="1"/>
        <v>0</v>
      </c>
      <c r="H35" s="108">
        <f t="shared" si="4"/>
        <v>0</v>
      </c>
      <c r="J35" s="121">
        <v>5969</v>
      </c>
      <c r="N35" s="109"/>
      <c r="Q35" s="110"/>
      <c r="R35" s="110"/>
      <c r="S35" s="111"/>
    </row>
    <row r="36" spans="1:19" s="91" customFormat="1" ht="15.75" customHeight="1">
      <c r="A36" s="72">
        <f t="shared" si="2"/>
        <v>325</v>
      </c>
      <c r="B36" s="123">
        <v>350</v>
      </c>
      <c r="C36" s="124"/>
      <c r="D36" s="106" t="b">
        <f t="shared" si="0"/>
        <v>0</v>
      </c>
      <c r="E36" s="106" t="b">
        <f t="shared" si="3"/>
        <v>0</v>
      </c>
      <c r="F36" s="107" t="b">
        <f t="shared" si="1"/>
        <v>0</v>
      </c>
      <c r="H36" s="108">
        <f t="shared" si="4"/>
        <v>0</v>
      </c>
      <c r="J36" s="122">
        <v>6408</v>
      </c>
      <c r="N36" s="109"/>
      <c r="Q36" s="110"/>
      <c r="R36" s="110"/>
      <c r="S36" s="111"/>
    </row>
    <row r="37" spans="1:6" s="91" customFormat="1" ht="29.25" customHeight="1">
      <c r="A37" s="237" t="s">
        <v>65</v>
      </c>
      <c r="B37" s="237"/>
      <c r="C37" s="112">
        <f>SUM(C17:C36)</f>
        <v>0</v>
      </c>
      <c r="D37" s="112">
        <f>SUM(D17:D36)</f>
        <v>0</v>
      </c>
      <c r="E37" s="112">
        <f>SUM(E17:E36)</f>
        <v>0</v>
      </c>
      <c r="F37" s="113">
        <f>SUM(F17:F36)</f>
        <v>0</v>
      </c>
    </row>
    <row r="38" spans="1:6" s="91" customFormat="1" ht="12.75">
      <c r="A38" s="78"/>
      <c r="B38" s="78"/>
      <c r="C38" s="78"/>
      <c r="D38" s="78"/>
      <c r="E38" s="78"/>
      <c r="F38" s="78"/>
    </row>
    <row r="39" spans="1:6" s="53" customFormat="1" ht="15" customHeight="1">
      <c r="A39" s="51" t="s">
        <v>66</v>
      </c>
      <c r="B39" s="114">
        <f>Autocertificazione!B40</f>
        <v>0</v>
      </c>
      <c r="C39" s="76"/>
      <c r="D39" s="205" t="s">
        <v>67</v>
      </c>
      <c r="E39" s="210"/>
      <c r="F39" s="210"/>
    </row>
    <row r="40" spans="1:6" s="53" customFormat="1" ht="15" customHeight="1">
      <c r="A40" s="51"/>
      <c r="B40" s="115"/>
      <c r="C40" s="51"/>
      <c r="D40" s="205" t="s">
        <v>68</v>
      </c>
      <c r="E40" s="210"/>
      <c r="F40" s="210"/>
    </row>
    <row r="41" spans="1:7" s="53" customFormat="1" ht="15.75" customHeight="1">
      <c r="A41" s="51"/>
      <c r="B41" s="51"/>
      <c r="C41" s="51"/>
      <c r="D41" s="211"/>
      <c r="E41" s="212"/>
      <c r="F41" s="212"/>
      <c r="G41" s="77"/>
    </row>
    <row r="42" spans="1:6" s="53" customFormat="1" ht="14.25" customHeight="1">
      <c r="A42" s="51"/>
      <c r="B42" s="51"/>
      <c r="C42" s="51"/>
      <c r="D42" s="213"/>
      <c r="E42" s="213"/>
      <c r="F42" s="213"/>
    </row>
    <row r="43" spans="1:6" s="91" customFormat="1" ht="9" customHeight="1">
      <c r="A43" s="78"/>
      <c r="B43" s="78"/>
      <c r="C43" s="78"/>
      <c r="D43" s="78"/>
      <c r="E43" s="78"/>
      <c r="F43" s="78"/>
    </row>
    <row r="44" spans="1:6" s="91" customFormat="1" ht="16.5" customHeight="1">
      <c r="A44" s="78"/>
      <c r="B44" s="78"/>
      <c r="C44" s="78"/>
      <c r="D44" s="78"/>
      <c r="E44" s="78"/>
      <c r="F44" s="78"/>
    </row>
    <row r="45" spans="1:4" s="91" customFormat="1" ht="54.75" customHeight="1">
      <c r="A45" s="209" t="s">
        <v>78</v>
      </c>
      <c r="B45" s="209"/>
      <c r="C45" s="220"/>
      <c r="D45" s="220"/>
    </row>
    <row r="46" s="91" customFormat="1" ht="12.75"/>
    <row r="47" spans="4:6" s="91" customFormat="1" ht="12.75">
      <c r="D47" s="116"/>
      <c r="E47" s="116"/>
      <c r="F47" s="116"/>
    </row>
    <row r="48" spans="1:5" s="91" customFormat="1" ht="12.75">
      <c r="A48" s="219"/>
      <c r="B48" s="219"/>
      <c r="C48" s="219"/>
      <c r="D48" s="219"/>
      <c r="E48" s="219"/>
    </row>
    <row r="49" spans="1:5" s="91" customFormat="1" ht="12.75">
      <c r="A49" s="219"/>
      <c r="B49" s="219"/>
      <c r="C49" s="219"/>
      <c r="D49" s="219"/>
      <c r="E49" s="219"/>
    </row>
    <row r="50" spans="1:5" s="91" customFormat="1" ht="12.75">
      <c r="A50" s="219"/>
      <c r="B50" s="219"/>
      <c r="C50" s="219"/>
      <c r="D50" s="219"/>
      <c r="E50" s="219"/>
    </row>
    <row r="51" s="91" customFormat="1" ht="71.25" customHeight="1"/>
    <row r="52" s="91" customFormat="1" ht="84" customHeight="1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</sheetData>
  <sheetProtection selectLockedCells="1"/>
  <mergeCells count="19">
    <mergeCell ref="A50:E50"/>
    <mergeCell ref="D39:F39"/>
    <mergeCell ref="D40:F40"/>
    <mergeCell ref="D41:F42"/>
    <mergeCell ref="A45:D45"/>
    <mergeCell ref="A48:E48"/>
    <mergeCell ref="A49:E49"/>
    <mergeCell ref="A12:B12"/>
    <mergeCell ref="A13:F13"/>
    <mergeCell ref="H13:H14"/>
    <mergeCell ref="A14:B14"/>
    <mergeCell ref="J14:J15"/>
    <mergeCell ref="A37:B37"/>
    <mergeCell ref="A2:G2"/>
    <mergeCell ref="A6:C6"/>
    <mergeCell ref="A8:E8"/>
    <mergeCell ref="B9:E9"/>
    <mergeCell ref="B10:E10"/>
    <mergeCell ref="B11:C11"/>
  </mergeCells>
  <printOptions/>
  <pageMargins left="0.7479166666666667" right="0.7479166666666667" top="0.5201388888888889" bottom="0.44027777777777777" header="0.5118055555555556" footer="0.5118055555555556"/>
  <pageSetup fitToHeight="1" fitToWidth="1" horizontalDpi="300" verticalDpi="300" orientation="portrait" paperSize="9" scale="7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S50"/>
  <sheetViews>
    <sheetView showGridLines="0" zoomScale="85" zoomScaleNormal="85" zoomScalePageLayoutView="0" workbookViewId="0" topLeftCell="D1">
      <selection activeCell="H17" sqref="H17:H36"/>
    </sheetView>
  </sheetViews>
  <sheetFormatPr defaultColWidth="8.7109375" defaultRowHeight="12.75"/>
  <cols>
    <col min="1" max="2" width="17.00390625" style="89" customWidth="1"/>
    <col min="3" max="3" width="31.421875" style="89" bestFit="1" customWidth="1"/>
    <col min="4" max="4" width="17.00390625" style="89" customWidth="1"/>
    <col min="5" max="5" width="20.140625" style="89" customWidth="1"/>
    <col min="6" max="6" width="23.8515625" style="89" customWidth="1"/>
    <col min="7" max="7" width="8.7109375" style="90" customWidth="1"/>
    <col min="8" max="8" width="11.00390625" style="89" customWidth="1"/>
    <col min="9" max="9" width="7.140625" style="90" customWidth="1"/>
    <col min="10" max="10" width="12.7109375" style="89" customWidth="1"/>
    <col min="11" max="11" width="8.7109375" style="90" customWidth="1"/>
    <col min="12" max="12" width="10.57421875" style="89" customWidth="1"/>
    <col min="13" max="16384" width="8.7109375" style="90" customWidth="1"/>
  </cols>
  <sheetData>
    <row r="1" spans="1:7" s="53" customFormat="1" ht="89.25" customHeight="1">
      <c r="A1" s="54"/>
      <c r="B1" s="54"/>
      <c r="C1" s="54"/>
      <c r="D1" s="54"/>
      <c r="E1" s="54"/>
      <c r="F1" s="54"/>
      <c r="G1" s="54"/>
    </row>
    <row r="2" spans="1:7" s="53" customFormat="1" ht="12.75">
      <c r="A2" s="197"/>
      <c r="B2" s="197"/>
      <c r="C2" s="197"/>
      <c r="D2" s="197"/>
      <c r="E2" s="197"/>
      <c r="F2" s="197"/>
      <c r="G2" s="197"/>
    </row>
    <row r="3" spans="1:7" s="53" customFormat="1" ht="12.75">
      <c r="A3" s="118"/>
      <c r="C3" s="119" t="s">
        <v>81</v>
      </c>
      <c r="D3" s="118"/>
      <c r="E3" s="118"/>
      <c r="F3" s="118"/>
      <c r="G3" s="118"/>
    </row>
    <row r="4" spans="1:7" s="53" customFormat="1" ht="12.75">
      <c r="A4" s="118"/>
      <c r="B4" s="118"/>
      <c r="C4" s="120" t="s">
        <v>82</v>
      </c>
      <c r="D4" s="118"/>
      <c r="E4" s="118"/>
      <c r="F4" s="118"/>
      <c r="G4" s="118"/>
    </row>
    <row r="5" spans="1:7" ht="15" customHeight="1">
      <c r="A5" s="54"/>
      <c r="B5" s="54"/>
      <c r="C5" s="54"/>
      <c r="D5" s="54"/>
      <c r="E5" s="54"/>
      <c r="F5" s="54"/>
      <c r="G5" s="54"/>
    </row>
    <row r="6" spans="1:6" s="91" customFormat="1" ht="34.5" customHeight="1">
      <c r="A6" s="221" t="s">
        <v>103</v>
      </c>
      <c r="B6" s="221"/>
      <c r="C6" s="221"/>
      <c r="D6" s="54"/>
      <c r="E6" s="54"/>
      <c r="F6" s="54"/>
    </row>
    <row r="7" spans="1:13" s="91" customFormat="1" ht="24.75" customHeight="1">
      <c r="A7" s="92" t="str">
        <f>'Mod. B-E Linea'!$A$8</f>
        <v>Dati di esercizio Anno 2019</v>
      </c>
      <c r="B7" s="93"/>
      <c r="C7" s="93"/>
      <c r="D7" s="93"/>
      <c r="E7" s="94"/>
      <c r="F7" s="94"/>
      <c r="H7" s="95" t="s">
        <v>80</v>
      </c>
      <c r="I7" s="96"/>
      <c r="J7" s="96"/>
      <c r="K7" s="97"/>
      <c r="L7" s="97"/>
      <c r="M7" s="97"/>
    </row>
    <row r="8" spans="1:6" s="91" customFormat="1" ht="17.25" customHeight="1">
      <c r="A8" s="228"/>
      <c r="B8" s="228"/>
      <c r="C8" s="228"/>
      <c r="D8" s="228"/>
      <c r="E8" s="229"/>
      <c r="F8" s="99"/>
    </row>
    <row r="9" spans="1:6" s="91" customFormat="1" ht="24.75" customHeight="1">
      <c r="A9" s="100" t="s">
        <v>26</v>
      </c>
      <c r="B9" s="223">
        <f>Autocertificazione!D10</f>
        <v>0</v>
      </c>
      <c r="C9" s="224"/>
      <c r="D9" s="224"/>
      <c r="E9" s="225"/>
      <c r="F9" s="101">
        <f>'Mod. B-E Linea'!F8</f>
        <v>0</v>
      </c>
    </row>
    <row r="10" spans="1:6" s="91" customFormat="1" ht="24.75" customHeight="1">
      <c r="A10" s="100" t="s">
        <v>28</v>
      </c>
      <c r="B10" s="226">
        <f>'Mod. B-E Linea'!B11</f>
        <v>0</v>
      </c>
      <c r="C10" s="226"/>
      <c r="D10" s="226"/>
      <c r="E10" s="226"/>
      <c r="F10" s="94"/>
    </row>
    <row r="11" spans="1:6" s="91" customFormat="1" ht="24.75" customHeight="1">
      <c r="A11" s="100" t="s">
        <v>29</v>
      </c>
      <c r="B11" s="227">
        <f>'Mod. B-E Linea'!B12</f>
        <v>0</v>
      </c>
      <c r="C11" s="227"/>
      <c r="D11" s="54"/>
      <c r="E11" s="102" t="s">
        <v>24</v>
      </c>
      <c r="F11" s="103">
        <f>'Mod. B-E Linea'!F8</f>
        <v>0</v>
      </c>
    </row>
    <row r="12" spans="1:6" s="91" customFormat="1" ht="38.25" customHeight="1">
      <c r="A12" s="222"/>
      <c r="B12" s="222"/>
      <c r="C12" s="98"/>
      <c r="D12" s="78"/>
      <c r="E12" s="78"/>
      <c r="F12" s="78"/>
    </row>
    <row r="13" spans="1:8" s="91" customFormat="1" ht="38.25" customHeight="1">
      <c r="A13" s="243" t="str">
        <f>'Mod. B-E Linea'!B35</f>
        <v>Abbonamento mensile studenti (AMS)</v>
      </c>
      <c r="B13" s="244"/>
      <c r="C13" s="244"/>
      <c r="D13" s="244"/>
      <c r="E13" s="244"/>
      <c r="F13" s="245"/>
      <c r="H13" s="233" t="s">
        <v>70</v>
      </c>
    </row>
    <row r="14" spans="1:11" s="91" customFormat="1" ht="29.25" customHeight="1">
      <c r="A14" s="238" t="s">
        <v>71</v>
      </c>
      <c r="B14" s="239"/>
      <c r="C14" s="72" t="s">
        <v>48</v>
      </c>
      <c r="D14" s="72" t="s">
        <v>72</v>
      </c>
      <c r="E14" s="72" t="s">
        <v>50</v>
      </c>
      <c r="F14" s="72" t="s">
        <v>84</v>
      </c>
      <c r="H14" s="234"/>
      <c r="J14" s="235" t="s">
        <v>83</v>
      </c>
      <c r="K14" s="97"/>
    </row>
    <row r="15" spans="1:12" s="91" customFormat="1" ht="25.5" customHeight="1">
      <c r="A15" s="72" t="s">
        <v>73</v>
      </c>
      <c r="B15" s="72" t="s">
        <v>74</v>
      </c>
      <c r="C15" s="72"/>
      <c r="D15" s="72"/>
      <c r="E15" s="72" t="s">
        <v>75</v>
      </c>
      <c r="F15" s="71"/>
      <c r="H15" s="104" t="s">
        <v>76</v>
      </c>
      <c r="J15" s="236"/>
      <c r="K15" s="97"/>
      <c r="L15" s="105" t="s">
        <v>77</v>
      </c>
    </row>
    <row r="16" spans="1:6" s="91" customFormat="1" ht="15.75" customHeight="1">
      <c r="A16" s="72"/>
      <c r="B16" s="72"/>
      <c r="C16" s="72" t="s">
        <v>53</v>
      </c>
      <c r="D16" s="72" t="s">
        <v>53</v>
      </c>
      <c r="E16" s="72" t="s">
        <v>53</v>
      </c>
      <c r="F16" s="72" t="s">
        <v>54</v>
      </c>
    </row>
    <row r="17" spans="1:19" s="91" customFormat="1" ht="15.75" customHeight="1">
      <c r="A17" s="72">
        <v>0</v>
      </c>
      <c r="B17" s="72">
        <v>10</v>
      </c>
      <c r="C17" s="124"/>
      <c r="D17" s="106">
        <f aca="true" t="shared" si="0" ref="D17:D36">IF($F$11&gt;=$A17,IF(B17&lt;&gt;0,C17*$L$17,0))</f>
        <v>0</v>
      </c>
      <c r="E17" s="106">
        <f>IF(AND($F$11&gt;=$B17,C17&lt;&gt;0),D17*$H17,D17*$F$11)</f>
        <v>0</v>
      </c>
      <c r="F17" s="107">
        <f aca="true" t="shared" si="1" ref="F17:F36">IF($F$11&gt;=$A17,IF(D17&lt;&gt;0,C17*J17,0))</f>
        <v>0</v>
      </c>
      <c r="H17" s="108">
        <f>IF($F$11&lt;10,$F$11,IF(B17=10,10,IF($F$11&lt;=A18,$F$11,((B17-B16)/2+B16))))</f>
        <v>0</v>
      </c>
      <c r="J17" s="121">
        <v>21</v>
      </c>
      <c r="L17" s="91">
        <v>60</v>
      </c>
      <c r="N17" s="109"/>
      <c r="Q17" s="110"/>
      <c r="R17" s="110"/>
      <c r="S17" s="111"/>
    </row>
    <row r="18" spans="1:19" s="91" customFormat="1" ht="15.75" customHeight="1">
      <c r="A18" s="72">
        <f aca="true" t="shared" si="2" ref="A18:A36">B17</f>
        <v>10</v>
      </c>
      <c r="B18" s="72">
        <v>20</v>
      </c>
      <c r="C18" s="124"/>
      <c r="D18" s="106" t="b">
        <f t="shared" si="0"/>
        <v>0</v>
      </c>
      <c r="E18" s="106" t="b">
        <f aca="true" t="shared" si="3" ref="E18:E36">IF($F$11&gt;=$A18,IF(C18&lt;&gt;0,D18*$H18,0))</f>
        <v>0</v>
      </c>
      <c r="F18" s="107" t="b">
        <f t="shared" si="1"/>
        <v>0</v>
      </c>
      <c r="H18" s="108">
        <f aca="true" t="shared" si="4" ref="H18:H36">IF($F$11&lt;10,$F$11,IF(B18=10,10,IF($F$11&lt;=A19,$F$11,((B18-B17)/2+B17))))</f>
        <v>0</v>
      </c>
      <c r="J18" s="122">
        <v>37</v>
      </c>
      <c r="N18" s="109"/>
      <c r="Q18" s="110"/>
      <c r="R18" s="110"/>
      <c r="S18" s="111"/>
    </row>
    <row r="19" spans="1:19" s="91" customFormat="1" ht="15.75" customHeight="1">
      <c r="A19" s="72">
        <f t="shared" si="2"/>
        <v>20</v>
      </c>
      <c r="B19" s="72">
        <v>30</v>
      </c>
      <c r="C19" s="124"/>
      <c r="D19" s="106" t="b">
        <f t="shared" si="0"/>
        <v>0</v>
      </c>
      <c r="E19" s="106" t="b">
        <f t="shared" si="3"/>
        <v>0</v>
      </c>
      <c r="F19" s="107" t="b">
        <f t="shared" si="1"/>
        <v>0</v>
      </c>
      <c r="H19" s="108">
        <f t="shared" si="4"/>
        <v>0</v>
      </c>
      <c r="J19" s="121">
        <v>55</v>
      </c>
      <c r="N19" s="109"/>
      <c r="Q19" s="110"/>
      <c r="R19" s="110"/>
      <c r="S19" s="111"/>
    </row>
    <row r="20" spans="1:19" s="91" customFormat="1" ht="15.75" customHeight="1">
      <c r="A20" s="72">
        <f t="shared" si="2"/>
        <v>30</v>
      </c>
      <c r="B20" s="72">
        <v>40</v>
      </c>
      <c r="C20" s="124"/>
      <c r="D20" s="106" t="b">
        <f t="shared" si="0"/>
        <v>0</v>
      </c>
      <c r="E20" s="106" t="b">
        <f t="shared" si="3"/>
        <v>0</v>
      </c>
      <c r="F20" s="107" t="b">
        <f t="shared" si="1"/>
        <v>0</v>
      </c>
      <c r="H20" s="108">
        <f t="shared" si="4"/>
        <v>0</v>
      </c>
      <c r="J20" s="122">
        <v>70</v>
      </c>
      <c r="N20" s="109"/>
      <c r="Q20" s="110"/>
      <c r="R20" s="110"/>
      <c r="S20" s="111"/>
    </row>
    <row r="21" spans="1:19" s="91" customFormat="1" ht="15.75" customHeight="1">
      <c r="A21" s="72">
        <f t="shared" si="2"/>
        <v>40</v>
      </c>
      <c r="B21" s="72">
        <v>50</v>
      </c>
      <c r="C21" s="124"/>
      <c r="D21" s="106" t="b">
        <f t="shared" si="0"/>
        <v>0</v>
      </c>
      <c r="E21" s="106" t="b">
        <f t="shared" si="3"/>
        <v>0</v>
      </c>
      <c r="F21" s="107" t="b">
        <f t="shared" si="1"/>
        <v>0</v>
      </c>
      <c r="H21" s="108">
        <f t="shared" si="4"/>
        <v>0</v>
      </c>
      <c r="J21" s="121">
        <v>85</v>
      </c>
      <c r="N21" s="109"/>
      <c r="Q21" s="110"/>
      <c r="R21" s="110"/>
      <c r="S21" s="111"/>
    </row>
    <row r="22" spans="1:19" s="91" customFormat="1" ht="15.75" customHeight="1">
      <c r="A22" s="72">
        <f t="shared" si="2"/>
        <v>50</v>
      </c>
      <c r="B22" s="72">
        <v>60</v>
      </c>
      <c r="C22" s="124"/>
      <c r="D22" s="106" t="b">
        <f t="shared" si="0"/>
        <v>0</v>
      </c>
      <c r="E22" s="106" t="b">
        <f t="shared" si="3"/>
        <v>0</v>
      </c>
      <c r="F22" s="107" t="b">
        <f t="shared" si="1"/>
        <v>0</v>
      </c>
      <c r="H22" s="108">
        <f t="shared" si="4"/>
        <v>0</v>
      </c>
      <c r="J22" s="122">
        <v>101</v>
      </c>
      <c r="N22" s="109"/>
      <c r="Q22" s="110"/>
      <c r="R22" s="110"/>
      <c r="S22" s="111"/>
    </row>
    <row r="23" spans="1:19" s="91" customFormat="1" ht="15.75" customHeight="1">
      <c r="A23" s="72">
        <f t="shared" si="2"/>
        <v>60</v>
      </c>
      <c r="B23" s="72">
        <v>70</v>
      </c>
      <c r="C23" s="124"/>
      <c r="D23" s="106" t="b">
        <f t="shared" si="0"/>
        <v>0</v>
      </c>
      <c r="E23" s="106" t="b">
        <f t="shared" si="3"/>
        <v>0</v>
      </c>
      <c r="F23" s="107" t="b">
        <f t="shared" si="1"/>
        <v>0</v>
      </c>
      <c r="H23" s="108">
        <f t="shared" si="4"/>
        <v>0</v>
      </c>
      <c r="J23" s="121">
        <v>116</v>
      </c>
      <c r="N23" s="109"/>
      <c r="Q23" s="110"/>
      <c r="R23" s="110"/>
      <c r="S23" s="111"/>
    </row>
    <row r="24" spans="1:19" s="91" customFormat="1" ht="15.75" customHeight="1">
      <c r="A24" s="72">
        <f t="shared" si="2"/>
        <v>70</v>
      </c>
      <c r="B24" s="72">
        <v>80</v>
      </c>
      <c r="C24" s="124"/>
      <c r="D24" s="106" t="b">
        <f t="shared" si="0"/>
        <v>0</v>
      </c>
      <c r="E24" s="106" t="b">
        <f t="shared" si="3"/>
        <v>0</v>
      </c>
      <c r="F24" s="107" t="b">
        <f t="shared" si="1"/>
        <v>0</v>
      </c>
      <c r="H24" s="108">
        <f t="shared" si="4"/>
        <v>0</v>
      </c>
      <c r="J24" s="122">
        <v>131</v>
      </c>
      <c r="N24" s="109"/>
      <c r="Q24" s="110"/>
      <c r="R24" s="110"/>
      <c r="S24" s="111"/>
    </row>
    <row r="25" spans="1:19" s="91" customFormat="1" ht="15.75" customHeight="1">
      <c r="A25" s="72">
        <f t="shared" si="2"/>
        <v>80</v>
      </c>
      <c r="B25" s="72">
        <v>90</v>
      </c>
      <c r="C25" s="124"/>
      <c r="D25" s="106" t="b">
        <f t="shared" si="0"/>
        <v>0</v>
      </c>
      <c r="E25" s="106" t="b">
        <f t="shared" si="3"/>
        <v>0</v>
      </c>
      <c r="F25" s="107" t="b">
        <f t="shared" si="1"/>
        <v>0</v>
      </c>
      <c r="H25" s="108">
        <f t="shared" si="4"/>
        <v>0</v>
      </c>
      <c r="J25" s="121">
        <v>147</v>
      </c>
      <c r="N25" s="109"/>
      <c r="Q25" s="110"/>
      <c r="R25" s="110"/>
      <c r="S25" s="111"/>
    </row>
    <row r="26" spans="1:19" s="91" customFormat="1" ht="15.75" customHeight="1">
      <c r="A26" s="72">
        <f t="shared" si="2"/>
        <v>90</v>
      </c>
      <c r="B26" s="72">
        <v>100</v>
      </c>
      <c r="C26" s="124"/>
      <c r="D26" s="106" t="b">
        <f t="shared" si="0"/>
        <v>0</v>
      </c>
      <c r="E26" s="106" t="b">
        <f t="shared" si="3"/>
        <v>0</v>
      </c>
      <c r="F26" s="107" t="b">
        <f t="shared" si="1"/>
        <v>0</v>
      </c>
      <c r="H26" s="108">
        <f t="shared" si="4"/>
        <v>0</v>
      </c>
      <c r="J26" s="122">
        <v>157</v>
      </c>
      <c r="N26" s="109"/>
      <c r="Q26" s="110"/>
      <c r="R26" s="110"/>
      <c r="S26" s="111"/>
    </row>
    <row r="27" spans="1:19" s="91" customFormat="1" ht="15.75" customHeight="1">
      <c r="A27" s="72">
        <f t="shared" si="2"/>
        <v>100</v>
      </c>
      <c r="B27" s="72">
        <v>125</v>
      </c>
      <c r="C27" s="124"/>
      <c r="D27" s="106" t="b">
        <f t="shared" si="0"/>
        <v>0</v>
      </c>
      <c r="E27" s="106" t="b">
        <f t="shared" si="3"/>
        <v>0</v>
      </c>
      <c r="F27" s="107" t="b">
        <f t="shared" si="1"/>
        <v>0</v>
      </c>
      <c r="H27" s="108">
        <f t="shared" si="4"/>
        <v>0</v>
      </c>
      <c r="J27" s="121">
        <v>186</v>
      </c>
      <c r="N27" s="109"/>
      <c r="Q27" s="110"/>
      <c r="R27" s="110"/>
      <c r="S27" s="111"/>
    </row>
    <row r="28" spans="1:19" s="91" customFormat="1" ht="15.75" customHeight="1">
      <c r="A28" s="72">
        <f t="shared" si="2"/>
        <v>125</v>
      </c>
      <c r="B28" s="72">
        <v>150</v>
      </c>
      <c r="C28" s="124"/>
      <c r="D28" s="106" t="b">
        <f t="shared" si="0"/>
        <v>0</v>
      </c>
      <c r="E28" s="106" t="b">
        <f t="shared" si="3"/>
        <v>0</v>
      </c>
      <c r="F28" s="107" t="b">
        <f t="shared" si="1"/>
        <v>0</v>
      </c>
      <c r="H28" s="108">
        <f t="shared" si="4"/>
        <v>0</v>
      </c>
      <c r="J28" s="122">
        <v>219</v>
      </c>
      <c r="N28" s="109"/>
      <c r="Q28" s="110"/>
      <c r="R28" s="110"/>
      <c r="S28" s="111"/>
    </row>
    <row r="29" spans="1:19" s="91" customFormat="1" ht="15.75" customHeight="1">
      <c r="A29" s="72">
        <f t="shared" si="2"/>
        <v>150</v>
      </c>
      <c r="B29" s="72">
        <v>175</v>
      </c>
      <c r="C29" s="124"/>
      <c r="D29" s="106" t="b">
        <f t="shared" si="0"/>
        <v>0</v>
      </c>
      <c r="E29" s="106" t="b">
        <f t="shared" si="3"/>
        <v>0</v>
      </c>
      <c r="F29" s="107" t="b">
        <f t="shared" si="1"/>
        <v>0</v>
      </c>
      <c r="H29" s="108">
        <f t="shared" si="4"/>
        <v>0</v>
      </c>
      <c r="J29" s="121">
        <v>253</v>
      </c>
      <c r="N29" s="109"/>
      <c r="Q29" s="110"/>
      <c r="R29" s="110"/>
      <c r="S29" s="111"/>
    </row>
    <row r="30" spans="1:19" s="91" customFormat="1" ht="15.75" customHeight="1">
      <c r="A30" s="72">
        <f t="shared" si="2"/>
        <v>175</v>
      </c>
      <c r="B30" s="72">
        <v>200</v>
      </c>
      <c r="C30" s="124"/>
      <c r="D30" s="106" t="b">
        <f t="shared" si="0"/>
        <v>0</v>
      </c>
      <c r="E30" s="106" t="b">
        <f t="shared" si="3"/>
        <v>0</v>
      </c>
      <c r="F30" s="107" t="b">
        <f t="shared" si="1"/>
        <v>0</v>
      </c>
      <c r="H30" s="108">
        <f t="shared" si="4"/>
        <v>0</v>
      </c>
      <c r="J30" s="122">
        <v>292</v>
      </c>
      <c r="N30" s="109"/>
      <c r="Q30" s="110"/>
      <c r="R30" s="110"/>
      <c r="S30" s="111"/>
    </row>
    <row r="31" spans="1:19" s="91" customFormat="1" ht="15.75" customHeight="1">
      <c r="A31" s="72">
        <f t="shared" si="2"/>
        <v>200</v>
      </c>
      <c r="B31" s="72">
        <v>225</v>
      </c>
      <c r="C31" s="124"/>
      <c r="D31" s="106" t="b">
        <f t="shared" si="0"/>
        <v>0</v>
      </c>
      <c r="E31" s="106" t="b">
        <f t="shared" si="3"/>
        <v>0</v>
      </c>
      <c r="F31" s="107" t="b">
        <f t="shared" si="1"/>
        <v>0</v>
      </c>
      <c r="H31" s="108">
        <f t="shared" si="4"/>
        <v>0</v>
      </c>
      <c r="J31" s="121">
        <v>327</v>
      </c>
      <c r="N31" s="109"/>
      <c r="Q31" s="110"/>
      <c r="R31" s="110"/>
      <c r="S31" s="111"/>
    </row>
    <row r="32" spans="1:19" s="91" customFormat="1" ht="15.75" customHeight="1">
      <c r="A32" s="72">
        <f t="shared" si="2"/>
        <v>225</v>
      </c>
      <c r="B32" s="72">
        <v>250</v>
      </c>
      <c r="C32" s="124"/>
      <c r="D32" s="106" t="b">
        <f t="shared" si="0"/>
        <v>0</v>
      </c>
      <c r="E32" s="106" t="b">
        <f t="shared" si="3"/>
        <v>0</v>
      </c>
      <c r="F32" s="107" t="b">
        <f t="shared" si="1"/>
        <v>0</v>
      </c>
      <c r="H32" s="108">
        <f t="shared" si="4"/>
        <v>0</v>
      </c>
      <c r="J32" s="122">
        <v>361</v>
      </c>
      <c r="N32" s="109"/>
      <c r="Q32" s="110"/>
      <c r="R32" s="110"/>
      <c r="S32" s="111"/>
    </row>
    <row r="33" spans="1:19" s="91" customFormat="1" ht="15.75" customHeight="1">
      <c r="A33" s="72">
        <f t="shared" si="2"/>
        <v>250</v>
      </c>
      <c r="B33" s="72">
        <v>275</v>
      </c>
      <c r="C33" s="124"/>
      <c r="D33" s="106" t="b">
        <f t="shared" si="0"/>
        <v>0</v>
      </c>
      <c r="E33" s="106" t="b">
        <f t="shared" si="3"/>
        <v>0</v>
      </c>
      <c r="F33" s="107" t="b">
        <f t="shared" si="1"/>
        <v>0</v>
      </c>
      <c r="H33" s="108">
        <f t="shared" si="4"/>
        <v>0</v>
      </c>
      <c r="J33" s="121">
        <v>395</v>
      </c>
      <c r="N33" s="109"/>
      <c r="Q33" s="110"/>
      <c r="R33" s="110"/>
      <c r="S33" s="111"/>
    </row>
    <row r="34" spans="1:19" s="91" customFormat="1" ht="15.75" customHeight="1">
      <c r="A34" s="72">
        <f t="shared" si="2"/>
        <v>275</v>
      </c>
      <c r="B34" s="72">
        <v>300</v>
      </c>
      <c r="C34" s="124"/>
      <c r="D34" s="106" t="b">
        <f t="shared" si="0"/>
        <v>0</v>
      </c>
      <c r="E34" s="106" t="b">
        <f t="shared" si="3"/>
        <v>0</v>
      </c>
      <c r="F34" s="107" t="b">
        <f t="shared" si="1"/>
        <v>0</v>
      </c>
      <c r="H34" s="108">
        <f t="shared" si="4"/>
        <v>0</v>
      </c>
      <c r="J34" s="122">
        <v>429</v>
      </c>
      <c r="N34" s="109"/>
      <c r="Q34" s="110"/>
      <c r="R34" s="110"/>
      <c r="S34" s="111"/>
    </row>
    <row r="35" spans="1:19" s="91" customFormat="1" ht="15.75" customHeight="1">
      <c r="A35" s="72">
        <f t="shared" si="2"/>
        <v>300</v>
      </c>
      <c r="B35" s="72">
        <v>325</v>
      </c>
      <c r="C35" s="124"/>
      <c r="D35" s="106" t="b">
        <f t="shared" si="0"/>
        <v>0</v>
      </c>
      <c r="E35" s="106" t="b">
        <f t="shared" si="3"/>
        <v>0</v>
      </c>
      <c r="F35" s="107" t="b">
        <f t="shared" si="1"/>
        <v>0</v>
      </c>
      <c r="H35" s="108">
        <f t="shared" si="4"/>
        <v>0</v>
      </c>
      <c r="J35" s="121">
        <v>463</v>
      </c>
      <c r="N35" s="109"/>
      <c r="Q35" s="110"/>
      <c r="R35" s="110"/>
      <c r="S35" s="111"/>
    </row>
    <row r="36" spans="1:19" s="91" customFormat="1" ht="15.75" customHeight="1">
      <c r="A36" s="72">
        <f t="shared" si="2"/>
        <v>325</v>
      </c>
      <c r="B36" s="123">
        <v>350</v>
      </c>
      <c r="C36" s="124"/>
      <c r="D36" s="106" t="b">
        <f t="shared" si="0"/>
        <v>0</v>
      </c>
      <c r="E36" s="106" t="b">
        <f t="shared" si="3"/>
        <v>0</v>
      </c>
      <c r="F36" s="107" t="b">
        <f t="shared" si="1"/>
        <v>0</v>
      </c>
      <c r="H36" s="108">
        <f t="shared" si="4"/>
        <v>0</v>
      </c>
      <c r="J36" s="122">
        <v>497</v>
      </c>
      <c r="N36" s="109"/>
      <c r="Q36" s="110"/>
      <c r="R36" s="110"/>
      <c r="S36" s="111"/>
    </row>
    <row r="37" spans="1:6" s="91" customFormat="1" ht="29.25" customHeight="1">
      <c r="A37" s="237" t="s">
        <v>65</v>
      </c>
      <c r="B37" s="237"/>
      <c r="C37" s="112">
        <f>SUM(C17:C36)</f>
        <v>0</v>
      </c>
      <c r="D37" s="112">
        <f>SUM(D17:D36)</f>
        <v>0</v>
      </c>
      <c r="E37" s="112">
        <f>SUM(E17:E36)</f>
        <v>0</v>
      </c>
      <c r="F37" s="113">
        <f>SUM(F17:F36)</f>
        <v>0</v>
      </c>
    </row>
    <row r="38" spans="1:6" s="91" customFormat="1" ht="12.75">
      <c r="A38" s="78"/>
      <c r="B38" s="78"/>
      <c r="C38" s="78"/>
      <c r="D38" s="78"/>
      <c r="E38" s="78"/>
      <c r="F38" s="78"/>
    </row>
    <row r="39" spans="1:6" s="53" customFormat="1" ht="15" customHeight="1">
      <c r="A39" s="51" t="s">
        <v>66</v>
      </c>
      <c r="B39" s="114">
        <f>Autocertificazione!B40</f>
        <v>0</v>
      </c>
      <c r="C39" s="76"/>
      <c r="D39" s="205" t="s">
        <v>67</v>
      </c>
      <c r="E39" s="210"/>
      <c r="F39" s="210"/>
    </row>
    <row r="40" spans="1:6" s="53" customFormat="1" ht="15" customHeight="1">
      <c r="A40" s="51"/>
      <c r="B40" s="115"/>
      <c r="C40" s="51"/>
      <c r="D40" s="205" t="s">
        <v>68</v>
      </c>
      <c r="E40" s="210"/>
      <c r="F40" s="210"/>
    </row>
    <row r="41" spans="1:7" s="53" customFormat="1" ht="15.75" customHeight="1">
      <c r="A41" s="51"/>
      <c r="B41" s="51"/>
      <c r="C41" s="51"/>
      <c r="D41" s="211"/>
      <c r="E41" s="212"/>
      <c r="F41" s="212"/>
      <c r="G41" s="77"/>
    </row>
    <row r="42" spans="1:6" s="53" customFormat="1" ht="14.25" customHeight="1">
      <c r="A42" s="51"/>
      <c r="B42" s="51"/>
      <c r="C42" s="51"/>
      <c r="D42" s="213"/>
      <c r="E42" s="213"/>
      <c r="F42" s="213"/>
    </row>
    <row r="43" spans="1:6" s="91" customFormat="1" ht="9" customHeight="1">
      <c r="A43" s="78"/>
      <c r="B43" s="78"/>
      <c r="C43" s="78"/>
      <c r="D43" s="78"/>
      <c r="E43" s="78"/>
      <c r="F43" s="78"/>
    </row>
    <row r="44" spans="1:6" s="91" customFormat="1" ht="16.5" customHeight="1">
      <c r="A44" s="78"/>
      <c r="B44" s="78"/>
      <c r="C44" s="78"/>
      <c r="D44" s="78"/>
      <c r="E44" s="78"/>
      <c r="F44" s="78"/>
    </row>
    <row r="45" spans="1:4" s="91" customFormat="1" ht="54.75" customHeight="1">
      <c r="A45" s="209" t="s">
        <v>78</v>
      </c>
      <c r="B45" s="209"/>
      <c r="C45" s="220"/>
      <c r="D45" s="220"/>
    </row>
    <row r="46" s="91" customFormat="1" ht="12.75"/>
    <row r="47" spans="4:6" s="91" customFormat="1" ht="12.75">
      <c r="D47" s="116"/>
      <c r="E47" s="116"/>
      <c r="F47" s="116"/>
    </row>
    <row r="48" spans="1:5" s="91" customFormat="1" ht="12.75">
      <c r="A48" s="219"/>
      <c r="B48" s="219"/>
      <c r="C48" s="219"/>
      <c r="D48" s="219"/>
      <c r="E48" s="219"/>
    </row>
    <row r="49" spans="1:5" s="91" customFormat="1" ht="12.75">
      <c r="A49" s="219"/>
      <c r="B49" s="219"/>
      <c r="C49" s="219"/>
      <c r="D49" s="219"/>
      <c r="E49" s="219"/>
    </row>
    <row r="50" spans="1:5" s="91" customFormat="1" ht="12.75">
      <c r="A50" s="219"/>
      <c r="B50" s="219"/>
      <c r="C50" s="219"/>
      <c r="D50" s="219"/>
      <c r="E50" s="219"/>
    </row>
    <row r="51" s="91" customFormat="1" ht="71.25" customHeight="1"/>
    <row r="52" s="91" customFormat="1" ht="84" customHeight="1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</sheetData>
  <sheetProtection selectLockedCells="1"/>
  <mergeCells count="19">
    <mergeCell ref="A50:E50"/>
    <mergeCell ref="D39:F39"/>
    <mergeCell ref="D40:F40"/>
    <mergeCell ref="D41:F42"/>
    <mergeCell ref="A45:D45"/>
    <mergeCell ref="A48:E48"/>
    <mergeCell ref="A49:E49"/>
    <mergeCell ref="A12:B12"/>
    <mergeCell ref="A13:F13"/>
    <mergeCell ref="H13:H14"/>
    <mergeCell ref="A14:B14"/>
    <mergeCell ref="J14:J15"/>
    <mergeCell ref="A37:B37"/>
    <mergeCell ref="A2:G2"/>
    <mergeCell ref="A6:C6"/>
    <mergeCell ref="A8:E8"/>
    <mergeCell ref="B9:E9"/>
    <mergeCell ref="B10:E10"/>
    <mergeCell ref="B11:C11"/>
  </mergeCells>
  <printOptions/>
  <pageMargins left="0.7479166666666667" right="0.7479166666666667" top="0.5201388888888889" bottom="0.44027777777777777" header="0.5118055555555556" footer="0.5118055555555556"/>
  <pageSetup fitToHeight="1" fitToWidth="1" horizontalDpi="300" verticalDpi="3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</dc:creator>
  <cp:keywords/>
  <dc:description/>
  <cp:lastModifiedBy>Nicola Puddu</cp:lastModifiedBy>
  <cp:lastPrinted>2017-01-12T10:12:21Z</cp:lastPrinted>
  <dcterms:created xsi:type="dcterms:W3CDTF">2013-03-12T12:14:24Z</dcterms:created>
  <dcterms:modified xsi:type="dcterms:W3CDTF">2020-02-18T12:38:42Z</dcterms:modified>
  <cp:category/>
  <cp:version/>
  <cp:contentType/>
  <cp:contentStatus/>
</cp:coreProperties>
</file>