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4120" windowHeight="15270" tabRatio="745" activeTab="1"/>
  </bookViews>
  <sheets>
    <sheet name="Autocertificazione" sheetId="1" r:id="rId1"/>
    <sheet name="Mod. B-E Linea" sheetId="2" r:id="rId2"/>
    <sheet name="Mod. B1 corsa semplice" sheetId="3" r:id="rId3"/>
    <sheet name="Mod. B2 bigl A_R sconto 10" sheetId="4" r:id="rId4"/>
    <sheet name="Mod. B3_multiplo 10c_9" sheetId="5" r:id="rId5"/>
    <sheet name="Mod. B4 multiplo 12 prezzo 10" sheetId="6" r:id="rId6"/>
    <sheet name="Mod. B5_multiplo 10 A_R_9 " sheetId="7" r:id="rId7"/>
    <sheet name="Mod. B6 abb_ settim 10 corse" sheetId="8" r:id="rId8"/>
    <sheet name="Mod. B7 abb_ settim 12 corse" sheetId="9" r:id="rId9"/>
    <sheet name="Mod. B8 abb_ mens 44 c. sc 32" sheetId="10" r:id="rId10"/>
    <sheet name="Mod. B9 abb_ mens 52 c. sc 32" sheetId="11" r:id="rId11"/>
    <sheet name="Mod. B10 abb_ mens 60 c. sc 32" sheetId="12" r:id="rId12"/>
    <sheet name="Mod. B11 abb_ann 460 c. sc 32 " sheetId="13" r:id="rId13"/>
    <sheet name="Mod. B12-2 abb_men_st 26c. sc55" sheetId="14" r:id="rId14"/>
    <sheet name="Mod. B12-3 abb_men_st 26c. sc42" sheetId="15" r:id="rId15"/>
    <sheet name="Mod. B12 abb_men_st 44c. sc55 " sheetId="16" r:id="rId16"/>
    <sheet name="Mod. B13 abb_men_st 52c. sc 55" sheetId="17" r:id="rId17"/>
    <sheet name="Mod. B14 abb_men_st 44c. sc 42" sheetId="18" r:id="rId18"/>
    <sheet name="Mod. B15 abb_men_st 52c. sc 42" sheetId="19" r:id="rId19"/>
    <sheet name="Mod. B16 abb_univ 52c. sc 55" sheetId="20" r:id="rId20"/>
    <sheet name="Mod. B17 abb_univ 104c. sc 55" sheetId="21" r:id="rId21"/>
    <sheet name="Mod. B18 abb_univ 52c. sc 42" sheetId="22" r:id="rId22"/>
    <sheet name="Mod. B19 abb_univ 104c. sc 42" sheetId="23" r:id="rId23"/>
    <sheet name="Mod. B20 abb_ultra65_44c sc.55" sheetId="24" r:id="rId24"/>
    <sheet name="Mod. B21 abb_ultra65_52c sc.55" sheetId="25" r:id="rId25"/>
    <sheet name="Mod. B22 abb_ultra65_44c sc.32" sheetId="26" r:id="rId26"/>
    <sheet name="Mod. B23 abb_ultra65_52c sc.32" sheetId="27" r:id="rId27"/>
    <sheet name="Mod. B24 utilizzo_festiv abbon" sheetId="28" r:id="rId28"/>
    <sheet name="Mod. B25 tariffa_porti aeroport" sheetId="29" r:id="rId29"/>
    <sheet name="Mod. B26 no stop corsa semplice" sheetId="30" r:id="rId30"/>
    <sheet name="Mod. B27 no stop A_R" sheetId="31" r:id="rId31"/>
  </sheets>
  <externalReferences>
    <externalReference r:id="rId34"/>
    <externalReference r:id="rId35"/>
    <externalReference r:id="rId36"/>
    <externalReference r:id="rId37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localSheetId="13" hidden="1">'[4]B'!#REF!</definedName>
    <definedName name="__123Graph_A" localSheetId="14" hidden="1">'[4]B'!#REF!</definedName>
    <definedName name="__123Graph_A" hidden="1">'[4]B'!#REF!</definedName>
    <definedName name="__123Graph_B" localSheetId="13" hidden="1">'[4]B'!#REF!</definedName>
    <definedName name="__123Graph_B" localSheetId="14" hidden="1">'[4]B'!#REF!</definedName>
    <definedName name="__123Graph_B" hidden="1">'[4]B'!#REF!</definedName>
    <definedName name="__123Graph_C" localSheetId="13" hidden="1">'[4]B'!#REF!</definedName>
    <definedName name="__123Graph_C" localSheetId="14" hidden="1">'[4]B'!#REF!</definedName>
    <definedName name="__123Graph_C" hidden="1">'[4]B'!#REF!</definedName>
    <definedName name="_A">#REF!</definedName>
    <definedName name="_B">#REF!</definedName>
    <definedName name="_E">#REF!</definedName>
    <definedName name="_F">#REF!</definedName>
    <definedName name="_Order1" hidden="1">255</definedName>
    <definedName name="_Order2" hidden="1">255</definedName>
    <definedName name="_P">#REF!</definedName>
    <definedName name="_S">#REF!</definedName>
    <definedName name="_T">#REF!</definedName>
    <definedName name="_U">#REF!</definedName>
    <definedName name="_xlnm.Print_Area" localSheetId="0">'Autocertificazione'!$A$1:$M$42</definedName>
    <definedName name="_xlnm.Print_Area" localSheetId="2">'Mod. B1 corsa semplice'!$A$1:$F$43</definedName>
    <definedName name="_xlnm.Print_Area" localSheetId="11">'Mod. B10 abb_ mens 60 c. sc 32'!$A$1:$F$45</definedName>
    <definedName name="_xlnm.Print_Area" localSheetId="12">'Mod. B11 abb_ann 460 c. sc 32 '!$A$1:$F$45</definedName>
    <definedName name="_xlnm.Print_Area" localSheetId="15">'Mod. B12 abb_men_st 44c. sc55 '!$A$1:$F$45</definedName>
    <definedName name="_xlnm.Print_Area" localSheetId="13">'Mod. B12-2 abb_men_st 26c. sc55'!$A$1:$F$45</definedName>
    <definedName name="_xlnm.Print_Area" localSheetId="14">'Mod. B12-3 abb_men_st 26c. sc42'!$A$1:$F$45</definedName>
    <definedName name="_xlnm.Print_Area" localSheetId="16">'Mod. B13 abb_men_st 52c. sc 55'!$A$1:$F$45</definedName>
    <definedName name="_xlnm.Print_Area" localSheetId="17">'Mod. B14 abb_men_st 44c. sc 42'!$A$1:$F$45</definedName>
    <definedName name="_xlnm.Print_Area" localSheetId="18">'Mod. B15 abb_men_st 52c. sc 42'!$A$1:$F$45</definedName>
    <definedName name="_xlnm.Print_Area" localSheetId="19">'Mod. B16 abb_univ 52c. sc 55'!$A$1:$F$45</definedName>
    <definedName name="_xlnm.Print_Area" localSheetId="20">'Mod. B17 abb_univ 104c. sc 55'!$A$1:$F$45</definedName>
    <definedName name="_xlnm.Print_Area" localSheetId="21">'Mod. B18 abb_univ 52c. sc 42'!$A$1:$F$45</definedName>
    <definedName name="_xlnm.Print_Area" localSheetId="22">'Mod. B19 abb_univ 104c. sc 42'!$A$1:$F$45</definedName>
    <definedName name="_xlnm.Print_Area" localSheetId="3">'Mod. B2 bigl A_R sconto 10'!$A$1:$F$45</definedName>
    <definedName name="_xlnm.Print_Area" localSheetId="23">'Mod. B20 abb_ultra65_44c sc.55'!$A$1:$F$45</definedName>
    <definedName name="_xlnm.Print_Area" localSheetId="24">'Mod. B21 abb_ultra65_52c sc.55'!$A$1:$F$45</definedName>
    <definedName name="_xlnm.Print_Area" localSheetId="25">'Mod. B22 abb_ultra65_44c sc.32'!$A$1:$F$45</definedName>
    <definedName name="_xlnm.Print_Area" localSheetId="26">'Mod. B23 abb_ultra65_52c sc.32'!$A$1:$F$45</definedName>
    <definedName name="_xlnm.Print_Area" localSheetId="27">'Mod. B24 utilizzo_festiv abbon'!$A$1:$F$45</definedName>
    <definedName name="_xlnm.Print_Area" localSheetId="28">'Mod. B25 tariffa_porti aeroport'!$A$1:$F$28</definedName>
    <definedName name="_xlnm.Print_Area" localSheetId="29">'Mod. B26 no stop corsa semplice'!$A$1:$F$38</definedName>
    <definedName name="_xlnm.Print_Area" localSheetId="30">'Mod. B27 no stop A_R'!$A$1:$F$38</definedName>
    <definedName name="_xlnm.Print_Area" localSheetId="4">'Mod. B3_multiplo 10c_9'!$A$1:$F$45</definedName>
    <definedName name="_xlnm.Print_Area" localSheetId="5">'Mod. B4 multiplo 12 prezzo 10'!$A$1:$F$45</definedName>
    <definedName name="_xlnm.Print_Area" localSheetId="6">'Mod. B5_multiplo 10 A_R_9 '!$A$1:$F$44</definedName>
    <definedName name="_xlnm.Print_Area" localSheetId="7">'Mod. B6 abb_ settim 10 corse'!$A$1:$F$45</definedName>
    <definedName name="_xlnm.Print_Area" localSheetId="8">'Mod. B7 abb_ settim 12 corse'!$A$1:$F$45</definedName>
    <definedName name="_xlnm.Print_Area" localSheetId="9">'Mod. B8 abb_ mens 44 c. sc 32'!$A$1:$F$45</definedName>
    <definedName name="_xlnm.Print_Area" localSheetId="10">'Mod. B9 abb_ mens 52 c. sc 32'!$A$1:$F$45</definedName>
    <definedName name="_xlnm.Print_Area" localSheetId="1">'Mod. B-E Linea'!$A$1:$I$68</definedName>
    <definedName name="Area_stampa_MI">#REF!</definedName>
    <definedName name="ASSICURAZIONE" localSheetId="13">'[1]autobus circolanti'!#REF!</definedName>
    <definedName name="ASSICURAZIONE" localSheetId="14">'[1]autobus circolanti'!#REF!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>#REF!</definedName>
    <definedName name="Excel_BuiltIn_Criteria">#REF!</definedName>
    <definedName name="Excel_BuiltIn_Database">#REF!</definedName>
    <definedName name="Excel_BuiltIn_Extract">#REF!</definedName>
    <definedName name="Modello_A_Linee">#REF!,#REF!,#REF!,#REF!</definedName>
    <definedName name="PDC_OFA">#REF!</definedName>
    <definedName name="regione">"Immagine 1"</definedName>
    <definedName name="stampa">'[2]Indice'!$A$1:$E$125,'[2]Indice'!$I$165:$P$185,'[2]Indice'!$B$127:$E$151</definedName>
    <definedName name="stampa___0">#REF!</definedName>
    <definedName name="stampa_foglio1_e_foglio2">'[3]MOD D00'!$A$1:$S$50,'[3]MOD D00'!$A$51:$S$94</definedName>
    <definedName name="stampa_foglio1_e_foglio2___0">#REF!</definedName>
    <definedName name="Tab_Ris">#REF!</definedName>
    <definedName name="TOT">#REF!</definedName>
  </definedNames>
  <calcPr fullCalcOnLoad="1"/>
</workbook>
</file>

<file path=xl/comments10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11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12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13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14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15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16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17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18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19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2.xml><?xml version="1.0" encoding="utf-8"?>
<comments xmlns="http://schemas.openxmlformats.org/spreadsheetml/2006/main">
  <authors>
    <author>Un utente Microsoft Office soddisfatto</author>
    <author>Giovanni SANNA</author>
    <author>silviasecci</author>
  </authors>
  <commentList>
    <comment ref="C9" authorId="0">
      <text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COMPILAZIONE AUTOMATICA DA MODELLO AUTOCERTIFICAZIONE</t>
        </r>
      </text>
    </comment>
    <comment ref="C10" authorId="0">
      <text>
        <r>
          <rPr>
            <b/>
            <sz val="10"/>
            <rFont val="Tahoma"/>
            <family val="2"/>
          </rPr>
          <t>COMPILARE</t>
        </r>
      </text>
    </comment>
    <comment ref="G7" authorId="1">
      <text>
        <r>
          <rPr>
            <b/>
            <sz val="12"/>
            <rFont val="Tahoma"/>
            <family val="2"/>
          </rPr>
          <t>Inserire questo dato è fondamentale per il funzionamento di tutto il sistema</t>
        </r>
      </text>
    </comment>
    <comment ref="D17" authorId="1">
      <text>
        <r>
          <rPr>
            <b/>
            <sz val="12"/>
            <rFont val="Tahoma"/>
            <family val="2"/>
          </rPr>
          <t>inserire il dato</t>
        </r>
      </text>
    </comment>
    <comment ref="B65" authorId="2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C11" authorId="0">
      <text>
        <r>
          <rPr>
            <b/>
            <sz val="10"/>
            <rFont val="Tahoma"/>
            <family val="2"/>
          </rPr>
          <t>COMPILARE</t>
        </r>
      </text>
    </comment>
    <comment ref="E17" authorId="1">
      <text>
        <r>
          <rPr>
            <b/>
            <sz val="12"/>
            <rFont val="Tahoma"/>
            <family val="2"/>
          </rPr>
          <t>inserire il dato</t>
        </r>
      </text>
    </comment>
    <comment ref="F17" authorId="1">
      <text>
        <r>
          <rPr>
            <b/>
            <sz val="12"/>
            <rFont val="Tahoma"/>
            <family val="2"/>
          </rPr>
          <t>inserire il dato</t>
        </r>
      </text>
    </comment>
    <comment ref="F18" authorId="1">
      <text>
        <r>
          <rPr>
            <b/>
            <sz val="12"/>
            <rFont val="Tahoma"/>
            <family val="2"/>
          </rPr>
          <t>inserire il dato</t>
        </r>
      </text>
    </comment>
    <comment ref="E18" authorId="1">
      <text>
        <r>
          <rPr>
            <b/>
            <sz val="12"/>
            <rFont val="Tahoma"/>
            <family val="2"/>
          </rPr>
          <t>inserire il dato</t>
        </r>
      </text>
    </comment>
    <comment ref="D18" authorId="1">
      <text>
        <r>
          <rPr>
            <b/>
            <sz val="12"/>
            <rFont val="Tahoma"/>
            <family val="2"/>
          </rPr>
          <t>inserire il dato</t>
        </r>
      </text>
    </comment>
  </commentList>
</comments>
</file>

<file path=xl/comments20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21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22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23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24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25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26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27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28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29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23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3.xml><?xml version="1.0" encoding="utf-8"?>
<comments xmlns="http://schemas.openxmlformats.org/spreadsheetml/2006/main">
  <authors>
    <author>Un utente Microsoft Office soddisfatto</author>
    <author>silviasecci</author>
  </authors>
  <commentList>
    <comment ref="F9" authorId="0">
      <text>
        <r>
          <rPr>
            <b/>
            <sz val="10"/>
            <rFont val="Tahoma"/>
            <family val="2"/>
          </rPr>
          <t>DATO INSERITO AUTOMATICAMENTE</t>
        </r>
      </text>
    </comment>
    <comment ref="B7" authorId="1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1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30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33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31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33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4.xml><?xml version="1.0" encoding="utf-8"?>
<comments xmlns="http://schemas.openxmlformats.org/spreadsheetml/2006/main">
  <authors>
    <author>silviasecci</author>
    <author>Nicola Puddu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9" authorId="1">
      <text>
        <r>
          <rPr>
            <b/>
            <sz val="8"/>
            <rFont val="Tahoma"/>
            <family val="2"/>
          </rPr>
          <t>DATO INSERITO AUTOMATICAMENTE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5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6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7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8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9.xml><?xml version="1.0" encoding="utf-8"?>
<comments xmlns="http://schemas.openxmlformats.org/spreadsheetml/2006/main">
  <authors>
    <author>silviasecci</author>
  </authors>
  <commentList>
    <comment ref="B7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40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sharedStrings.xml><?xml version="1.0" encoding="utf-8"?>
<sst xmlns="http://schemas.openxmlformats.org/spreadsheetml/2006/main" count="898" uniqueCount="175">
  <si>
    <t>Autocertificazione</t>
  </si>
  <si>
    <t>AZIENDA</t>
  </si>
  <si>
    <t>Indirizzo</t>
  </si>
  <si>
    <t>Partita I.V.A.</t>
  </si>
  <si>
    <t>Titolare/i  o nominativo soci</t>
  </si>
  <si>
    <t>Legale rappresentante</t>
  </si>
  <si>
    <t>Responsabile Esercizio</t>
  </si>
  <si>
    <t>DICHIARAZIONE</t>
  </si>
  <si>
    <t xml:space="preserve">Il sottoscritto </t>
  </si>
  <si>
    <t xml:space="preserve">nato a </t>
  </si>
  <si>
    <t>il</t>
  </si>
  <si>
    <t>ai sensi e per gli effetti di cui al D.P.R. n. 445/00 "Testo Unico in materia di documentazione amministrativa"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</si>
  <si>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</si>
  <si>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</si>
  <si>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</si>
  <si>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</si>
  <si>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>dichiara che i dati riportati nei seguenti prospetti  corrispondono a verità.</t>
  </si>
  <si>
    <t>Si allega alla presente copia del documento di identità n.</t>
  </si>
  <si>
    <t xml:space="preserve">del </t>
  </si>
  <si>
    <t xml:space="preserve">rilasciato dal  Comune di </t>
  </si>
  <si>
    <t>Il sottoscritto dichiara, inoltre, che i dati contenuti nei modelli allegati sono conformi ai dati inseriti nella documentazione informatica.</t>
  </si>
  <si>
    <t>FIRMA E  TIMBRO</t>
  </si>
  <si>
    <t>DATA</t>
  </si>
  <si>
    <t>Ai sensi del D. Lgs. 196/2003 i dati sopra riportati verranno utilizzati per effettuare i riscontri inerenti il contratto di servizio.</t>
  </si>
  <si>
    <t xml:space="preserve">La mancata o ritardata presentazione dei dati richiesti ovvero la loro consegna incompleta comporta </t>
  </si>
  <si>
    <t>l'applicazione da parte della Regione delle penali previste dal contratto di servizio.</t>
  </si>
  <si>
    <t>Modello B/E Linea</t>
  </si>
  <si>
    <t>Lunghezza linea: km</t>
  </si>
  <si>
    <t>Dati di frequentazione  -  Autolinee TPL EXTRAURBANO</t>
  </si>
  <si>
    <t>Azienda:</t>
  </si>
  <si>
    <t>Frequentazione media</t>
  </si>
  <si>
    <t>Autolinea:</t>
  </si>
  <si>
    <t>Codice:</t>
  </si>
  <si>
    <t>Tipologia</t>
  </si>
  <si>
    <t xml:space="preserve">Percorr.annua </t>
  </si>
  <si>
    <t>Percorr.annua</t>
  </si>
  <si>
    <t>contrattuale</t>
  </si>
  <si>
    <t>corse bis</t>
  </si>
  <si>
    <t>corse</t>
  </si>
  <si>
    <t xml:space="preserve">effettivamente </t>
  </si>
  <si>
    <t>soppresse</t>
  </si>
  <si>
    <t>svolta</t>
  </si>
  <si>
    <t>(a)</t>
  </si>
  <si>
    <t>(b)</t>
  </si>
  <si>
    <t>(c)</t>
  </si>
  <si>
    <t>(d) = (a) + (b) - (c)</t>
  </si>
  <si>
    <t>Agente unico</t>
  </si>
  <si>
    <t>Doppio agente</t>
  </si>
  <si>
    <t>Totale</t>
  </si>
  <si>
    <t>DATI DI FREQUENTAZIONE</t>
  </si>
  <si>
    <t>Tipologie titoli di viaggio</t>
  </si>
  <si>
    <t>Titoli venduti</t>
  </si>
  <si>
    <t>Viaggiatori</t>
  </si>
  <si>
    <t>Viaggiatori*Km</t>
  </si>
  <si>
    <t>Ricavi</t>
  </si>
  <si>
    <t>(Bigl.e Abb.ti)</t>
  </si>
  <si>
    <t>trasportati</t>
  </si>
  <si>
    <t>N.</t>
  </si>
  <si>
    <t>Euro</t>
  </si>
  <si>
    <t xml:space="preserve">BIGLIETTI  CORSA SEMPLICE – BIGLIETTI A/R - MULTIPLI </t>
  </si>
  <si>
    <t>B1/E</t>
  </si>
  <si>
    <t xml:space="preserve">Biglietto corsa semplice </t>
  </si>
  <si>
    <t>B2/E</t>
  </si>
  <si>
    <t>Biglietto A/R sc.10% validità 7 gg.</t>
  </si>
  <si>
    <t>B3/E</t>
  </si>
  <si>
    <t>Biglietti multipli da 10 corse al prezzo di 9 c.s.</t>
  </si>
  <si>
    <t>B4/E</t>
  </si>
  <si>
    <t>Biglietti multipli da 12 corse al prezzo di 10 c.s.</t>
  </si>
  <si>
    <t>B5/E</t>
  </si>
  <si>
    <t>Biglietti multipli da 10 corse A/R al prezzo di 9 c.s.</t>
  </si>
  <si>
    <t>ABBONAMENTI ORDINARI</t>
  </si>
  <si>
    <t>SETTIMANALI</t>
  </si>
  <si>
    <t>B6/E</t>
  </si>
  <si>
    <t>Abbonamento settimanale da 10 corse sc. 20%</t>
  </si>
  <si>
    <t>B7/E</t>
  </si>
  <si>
    <t>Abbonamento settimanale da 12 corse sc. 20%</t>
  </si>
  <si>
    <t>MENSILI</t>
  </si>
  <si>
    <t>B8/E</t>
  </si>
  <si>
    <t>Abbonamento mensile da 44 corse sc. 32%</t>
  </si>
  <si>
    <t>B9/E</t>
  </si>
  <si>
    <t>Abbonamento mensile da 52 corse sc. 32%</t>
  </si>
  <si>
    <t>B10/E</t>
  </si>
  <si>
    <t>Abbonamento mensile da 60 corse sc. 32%</t>
  </si>
  <si>
    <t>ANNUALI</t>
  </si>
  <si>
    <t>B11/E</t>
  </si>
  <si>
    <t>Abbonamento annuale da 460 corse sc. 32%</t>
  </si>
  <si>
    <t xml:space="preserve">ABBONAMENTI MENSILI STUDENTI  </t>
  </si>
  <si>
    <t>B12/E</t>
  </si>
  <si>
    <t>Abbonamento mensile studenti sotto soglia ISEE da 44 corse sc. 55% (periodo scolastico)</t>
  </si>
  <si>
    <t>B13/E</t>
  </si>
  <si>
    <t>Abbonamento mensile studenti sotto soglia ISEE da 52 corse sc. 55% (periodo scolastico)</t>
  </si>
  <si>
    <t>B14/E</t>
  </si>
  <si>
    <t>Abbonamento mensile studenti sopra soglia ISEE da 44 corse sc. 42% (periodo scolastico)</t>
  </si>
  <si>
    <t>B15/E</t>
  </si>
  <si>
    <t>Abbonamento mensile studenti sopra soglia ISEE da 52 corse sc. 42% (periodo scolastico)</t>
  </si>
  <si>
    <t>ABBONAMENTI UNIVERSITARI</t>
  </si>
  <si>
    <t>B16/E</t>
  </si>
  <si>
    <t>Abbonamento studenti universitari sotto soglia ISEE da 52 corse sc. 55% (validità intero anno ed estesa anche ai servizi "no stop")</t>
  </si>
  <si>
    <t>B17/E</t>
  </si>
  <si>
    <t>Abbonamento studenti universitari sotto soglia ISEE da 104 corse sc. 55% (validità intero anno ed estesa anche ai servizi "no stop")</t>
  </si>
  <si>
    <t>B18/E</t>
  </si>
  <si>
    <t>Abbonamento studenti universitari sopra soglia ISEE da 52 corse sc. 42% (validità intero anno ed estesa anche ai servizi "no stop")</t>
  </si>
  <si>
    <t>B19/E</t>
  </si>
  <si>
    <t>Abbonamento studenti universitari sopra soglia ISEE da 104 corse sc. 42% (validità intero anno ed estesa anche ai servizi "no stop")</t>
  </si>
  <si>
    <t>ABBONAMENTI ULTRASESSANTACINQUENNI</t>
  </si>
  <si>
    <t>B20/E</t>
  </si>
  <si>
    <t>Abbonamento mensile ultrasessantacinquenni sotto soglia ISEE da 44 corse sc. 55%</t>
  </si>
  <si>
    <t>B21/E</t>
  </si>
  <si>
    <t>Abbonamento mensile ultrasessantacinquenni sotto soglia ISEE da 52 corse sc. 55%</t>
  </si>
  <si>
    <t>B22/E</t>
  </si>
  <si>
    <t>Abbonamento mensile ultrasessantacinquenni sopra soglia ISEE da 44 corse sc. 32%</t>
  </si>
  <si>
    <t>B23/E</t>
  </si>
  <si>
    <t>Abbonamento mensile ultrasessantacinquenni sopra soglia ISEE da 52 corse sc. 32%</t>
  </si>
  <si>
    <t>ALTRE TARIFFE</t>
  </si>
  <si>
    <t>B24/E</t>
  </si>
  <si>
    <t>Utilizzo festivo abbonamenti studenti e ultrasessantacinquenni</t>
  </si>
  <si>
    <t>B25/E</t>
  </si>
  <si>
    <t>Biglietto corsa semplice collegamento porti e aeroporti</t>
  </si>
  <si>
    <t>B26/E</t>
  </si>
  <si>
    <t>Biglietto servizi extraurbani no stop corsa semplice</t>
  </si>
  <si>
    <t>B27/E</t>
  </si>
  <si>
    <t>Biglietto servizi extraurbani no stop A/R</t>
  </si>
  <si>
    <t>TOTALE GENERALE</t>
  </si>
  <si>
    <t>Data</t>
  </si>
  <si>
    <t>Ai sensi e per gli effetti di cui al DPR 445/00</t>
  </si>
  <si>
    <t>Timbro e firma del rappresentante legale dell' Azienda</t>
  </si>
  <si>
    <t>Modello B1/E</t>
  </si>
  <si>
    <t>fascia chilometrica media</t>
  </si>
  <si>
    <t>Fascia chilometrica</t>
  </si>
  <si>
    <t>Viaggiatori trasportati</t>
  </si>
  <si>
    <t>TARIFFE</t>
  </si>
  <si>
    <t>Oltre</t>
  </si>
  <si>
    <t>Fino a</t>
  </si>
  <si>
    <t xml:space="preserve"> ( * )</t>
  </si>
  <si>
    <t>km</t>
  </si>
  <si>
    <t>passeggeri</t>
  </si>
  <si>
    <t>(*) - calcolati sulla media delle fasce chilometriche ad eccezione della fascia 0÷10, per la quale si utilizza il valore 10 e della fascia in cui ricade la lunghezza effettiva della linea, dove si utilizza il valore di quest'ultima</t>
  </si>
  <si>
    <t>Modello B2/E</t>
  </si>
  <si>
    <t>Modello B3/E</t>
  </si>
  <si>
    <t>prezzo unitario</t>
  </si>
  <si>
    <t>Modello B4/E</t>
  </si>
  <si>
    <t>Modello B5/E</t>
  </si>
  <si>
    <t>prezzo di rifermento A/R</t>
  </si>
  <si>
    <t xml:space="preserve">TARIFFE </t>
  </si>
  <si>
    <t>Modello B6/E</t>
  </si>
  <si>
    <t>Modello B7/E</t>
  </si>
  <si>
    <t xml:space="preserve"> Modello B8/E</t>
  </si>
  <si>
    <t>Modello B9/E</t>
  </si>
  <si>
    <t>Modello B10/E</t>
  </si>
  <si>
    <t>Modello B11/E</t>
  </si>
  <si>
    <t>Modello B12/E</t>
  </si>
  <si>
    <t>Modello B13/E</t>
  </si>
  <si>
    <t>Modello B14/E</t>
  </si>
  <si>
    <t>Modello B15/E</t>
  </si>
  <si>
    <t>Modello B16/E</t>
  </si>
  <si>
    <t>Modello B17/E</t>
  </si>
  <si>
    <t>Modello B18/E</t>
  </si>
  <si>
    <t>Modello B19/E</t>
  </si>
  <si>
    <t>Modello B20/E</t>
  </si>
  <si>
    <t>Modello B21/E</t>
  </si>
  <si>
    <t>Modello B22/E</t>
  </si>
  <si>
    <t>Modello B23/E</t>
  </si>
  <si>
    <t>Modello B24/E</t>
  </si>
  <si>
    <t>Modello B25/E</t>
  </si>
  <si>
    <t>(*) - calcolati sulla media delle fasce chilometriche ad eccezione della fascia in cui ricade la lunghezza effettiva della linea, dove si utilizza il valore di quest'ultima</t>
  </si>
  <si>
    <t>Modello B26/E</t>
  </si>
  <si>
    <t>Modello B27/E</t>
  </si>
  <si>
    <r>
      <t xml:space="preserve">N.B. </t>
    </r>
    <r>
      <rPr>
        <sz val="10"/>
        <rFont val="Arial"/>
        <family val="2"/>
      </rPr>
      <t>:I soli dati da inserire sono: lunghezza, denominazione, codice e percorrenza linea.
Tutti gli altri dati provengono automaticamente dalla compilazione degli altri modelli.</t>
    </r>
  </si>
  <si>
    <r>
      <t xml:space="preserve">N.B.: </t>
    </r>
    <r>
      <rPr>
        <sz val="10"/>
        <rFont val="Arial"/>
        <family val="2"/>
      </rPr>
      <t>Da inserire solo il numero dei titoli di viaggio</t>
    </r>
  </si>
  <si>
    <t>Dati di esercizio Anno 2015</t>
  </si>
  <si>
    <t xml:space="preserve">DATI FREQUENTAZIONE AUTOLINEE EXTRAURBANE ANNO 2015 - Trasmissione modelli </t>
  </si>
  <si>
    <t>B12/E-2</t>
  </si>
  <si>
    <t>Abbonamento mensile studenti sotto soglia ISEE da 26 corse sc. 55% (mese di inizio o fine dell'anno scolastico)</t>
  </si>
  <si>
    <t>Abbonamento mensile studenti sotto soglia ISEE da 26 corse sc. 42% (mese di inizio o fine dell'anno scolastico)</t>
  </si>
  <si>
    <t>B12/E-3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</si>
</sst>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-* #,##0_-;\-* #,##0_-;_-* \-_-;_-@_-"/>
    <numFmt numFmtId="166" formatCode="_-&quot;L. &quot;* #,##0_-;&quot;-L. &quot;* #,##0_-;_-&quot;L. &quot;* \-_-;_-@_-"/>
    <numFmt numFmtId="167" formatCode="_-* #,##0.00_-;\-* #,##0.00_-;_-* \-??_-;_-@_-"/>
    <numFmt numFmtId="168" formatCode="#,##0.0"/>
    <numFmt numFmtId="169" formatCode="#,##0.0_);\(#,##0.0\)"/>
    <numFmt numFmtId="170" formatCode="#,##0&quot;   &quot;"/>
    <numFmt numFmtId="171" formatCode="#,##0.00&quot;   &quot;"/>
    <numFmt numFmtId="172" formatCode="&quot;- &quot;@"/>
    <numFmt numFmtId="173" formatCode="#,##0_);\(#,##0\)"/>
    <numFmt numFmtId="174" formatCode="_-* #,##0_-;\-* #,##0_-;_-* \-??_-;_-@_-"/>
    <numFmt numFmtId="175" formatCode="d\-mmm\-yy;@"/>
    <numFmt numFmtId="176" formatCode="0.0"/>
    <numFmt numFmtId="177" formatCode="#,##0\ ;\(#,##0\)"/>
    <numFmt numFmtId="178" formatCode="#,##0.0\ ;\(#,##0.0\)"/>
    <numFmt numFmtId="179" formatCode="#,##0.0\ ;\-#,##0.0\ ;&quot; - &quot;;@\ "/>
    <numFmt numFmtId="180" formatCode="#,##0.00\ ;\-#,##0.00\ ;&quot; - &quot;;@\ "/>
    <numFmt numFmtId="181" formatCode="dd/mm/yy;@"/>
    <numFmt numFmtId="182" formatCode="[$-410]d\-mmm\-yy;@"/>
    <numFmt numFmtId="183" formatCode="[$€]#,##0.00\ ;[$€]\(#,##0.00\);[$€]\-#\ ;@\ "/>
    <numFmt numFmtId="184" formatCode="#,##0.00\ ;\-#,##0.00\ ;&quot; -&quot;#\ ;@\ "/>
    <numFmt numFmtId="185" formatCode="#,##0\ ;\-#,##0\ ;&quot; -&quot;#\ ;@\ "/>
    <numFmt numFmtId="186" formatCode="d\ mmm\ yy"/>
    <numFmt numFmtId="187" formatCode="#,##0.00\ ;\(#,##0.00\)"/>
    <numFmt numFmtId="188" formatCode="_-[$€-410]\ * #,##0.00_-;\-[$€-410]\ * #,##0.00_-;_-[$€-410]\ * &quot;-&quot;??_-;_-@_-"/>
    <numFmt numFmtId="189" formatCode="#,##0.00\ [$€-1007]"/>
    <numFmt numFmtId="190" formatCode="#,##0.00_);\(#,##0.00\)"/>
    <numFmt numFmtId="191" formatCode="dd\-mmm\-yy_)"/>
    <numFmt numFmtId="192" formatCode="_-* #,##0.00_-;\-* #,##0.00_-;_-* \-_-;_-@_-"/>
    <numFmt numFmtId="193" formatCode="d\ mmmm\ yyyy"/>
    <numFmt numFmtId="194" formatCode="_-* #,##0.0_-;\-* #,##0.0_-;_-* \-_-;_-@_-"/>
    <numFmt numFmtId="195" formatCode="dd\-mmm\-yy;@"/>
    <numFmt numFmtId="196" formatCode="_-* #,##0.000_-;\-* #,##0.000_-;_-* \-??_-;_-@_-"/>
    <numFmt numFmtId="197" formatCode="_-* #,##0.0000_-;\-* #,##0.0000_-;_-* \-??_-;_-@_-"/>
    <numFmt numFmtId="198" formatCode="_-&quot;L.&quot;\ * #,##0_-;\-&quot;L.&quot;\ * #,##0_-;_-&quot;L.&quot;\ * &quot;-&quot;_-;_-@_-"/>
    <numFmt numFmtId="199" formatCode="_-&quot;L.&quot;\ * #,##0.00_-;\-&quot;L.&quot;\ * #,##0.00_-;_-&quot;L.&quot;\ * &quot;-&quot;??_-;_-@_-"/>
    <numFmt numFmtId="200" formatCode="_-* #,##0.0_-;\-* #,##0.0_-;_-* &quot;-&quot;_-;_-@_-"/>
    <numFmt numFmtId="201" formatCode="_-* #,##0_-;\-* #,##0_-;_-* &quot;-&quot;??_-;_-@_-"/>
    <numFmt numFmtId="202" formatCode="#,##0\ \ \ "/>
    <numFmt numFmtId="203" formatCode="_([$€]* #,##0.00_);_([$€]* \(#,##0.00\);_([$€]* &quot;-&quot;??_);_(@_)"/>
    <numFmt numFmtId="204" formatCode="#,##0.00\ \ \ "/>
    <numFmt numFmtId="205" formatCode="\ \ \ \ \ \-\ @"/>
    <numFmt numFmtId="206" formatCode="&quot;data&quot;\ \ @"/>
    <numFmt numFmtId="207" formatCode="[$-410]dd\-mmm\-yy;@"/>
    <numFmt numFmtId="208" formatCode="_-* #,##0.0_-;\-* #,##0.0_-;_-* &quot;-&quot;??_-;_-@_-"/>
    <numFmt numFmtId="209" formatCode="&quot;data&quot;"/>
    <numFmt numFmtId="210" formatCode="[$-410]dddd\ d\ mmmm\ yyyy"/>
    <numFmt numFmtId="211" formatCode="#,##0.0\ \ \ "/>
    <numFmt numFmtId="212" formatCode="&quot;L.&quot;\ #,##0;\-&quot;L.&quot;\ #,##0"/>
    <numFmt numFmtId="213" formatCode="&quot;L.&quot;\ #,##0;[Red]\-&quot;L.&quot;\ #,##0"/>
    <numFmt numFmtId="214" formatCode="&quot;L.&quot;\ #,##0.00;\-&quot;L.&quot;\ #,##0.00"/>
    <numFmt numFmtId="215" formatCode="&quot;L.&quot;\ #,##0.00;[Red]\-&quot;L.&quot;\ #,##0.00"/>
    <numFmt numFmtId="216" formatCode="0_)"/>
    <numFmt numFmtId="217" formatCode="\d\ mmmm\ \y\y\y\y"/>
    <numFmt numFmtId="218" formatCode="mmm\-\y\y\y\y"/>
    <numFmt numFmtId="219" formatCode="&quot;L.&quot;\ #,##0"/>
    <numFmt numFmtId="220" formatCode="0.0_)"/>
    <numFmt numFmtId="221" formatCode="d/m"/>
    <numFmt numFmtId="222" formatCode="_-* #,##0.00_-;\-* #,##0.00_-;_-* &quot;-&quot;_-;_-@_-"/>
    <numFmt numFmtId="223" formatCode="#,##0\ ;\-#,##0\ ;&quot; - &quot;;@\ "/>
    <numFmt numFmtId="224" formatCode="&quot; L. &quot;#,##0\ ;&quot;-L. &quot;#,##0\ ;&quot; L. - &quot;;@\ "/>
    <numFmt numFmtId="225" formatCode="#,##0.000\ ;\-#,##0.000\ ;&quot; - &quot;;@\ "/>
    <numFmt numFmtId="226" formatCode="mmm\-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2"/>
    </font>
    <font>
      <sz val="12"/>
      <name val="Helv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Futura Std Book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Futura Std Book"/>
      <family val="2"/>
    </font>
    <font>
      <i/>
      <sz val="10"/>
      <color indexed="2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164" fontId="0" fillId="0" borderId="0" applyFill="0" applyBorder="0" applyAlignment="0" applyProtection="0"/>
    <xf numFmtId="0" fontId="45" fillId="27" borderId="1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84" fontId="0" fillId="0" borderId="0" applyFill="0" applyBorder="0" applyAlignment="0" applyProtection="0"/>
    <xf numFmtId="0" fontId="4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9" borderId="4" applyNumberFormat="0" applyFont="0" applyAlignment="0" applyProtection="0"/>
    <xf numFmtId="0" fontId="47" fillId="19" borderId="5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44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</cellStyleXfs>
  <cellXfs count="302">
    <xf numFmtId="0" fontId="0" fillId="0" borderId="0" xfId="0" applyAlignment="1">
      <alignment/>
    </xf>
    <xf numFmtId="0" fontId="6" fillId="32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2" borderId="0" xfId="0" applyFill="1" applyAlignment="1">
      <alignment wrapText="1"/>
    </xf>
    <xf numFmtId="0" fontId="6" fillId="32" borderId="0" xfId="0" applyFont="1" applyFill="1" applyAlignment="1">
      <alignment wrapText="1"/>
    </xf>
    <xf numFmtId="0" fontId="10" fillId="3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0" borderId="0" xfId="0" applyFont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/>
    </xf>
    <xf numFmtId="178" fontId="6" fillId="0" borderId="0" xfId="53" applyNumberFormat="1" applyFont="1" applyAlignment="1" applyProtection="1">
      <alignment vertical="center"/>
      <protection/>
    </xf>
    <xf numFmtId="0" fontId="6" fillId="0" borderId="0" xfId="53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vertical="center"/>
    </xf>
    <xf numFmtId="178" fontId="6" fillId="0" borderId="0" xfId="53" applyNumberFormat="1" applyFont="1" applyFill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172" fontId="9" fillId="2" borderId="13" xfId="0" applyNumberFormat="1" applyFont="1" applyFill="1" applyBorder="1" applyAlignment="1" applyProtection="1">
      <alignment horizontal="center" vertical="center"/>
      <protection locked="0"/>
    </xf>
    <xf numFmtId="178" fontId="6" fillId="0" borderId="0" xfId="53" applyNumberFormat="1" applyFont="1" applyBorder="1" applyAlignment="1" applyProtection="1">
      <alignment vertical="center"/>
      <protection/>
    </xf>
    <xf numFmtId="0" fontId="6" fillId="0" borderId="0" xfId="53" applyFont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178" fontId="6" fillId="0" borderId="0" xfId="53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172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2" borderId="0" xfId="0" applyFont="1" applyFill="1" applyBorder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vertical="center"/>
      <protection/>
    </xf>
    <xf numFmtId="0" fontId="14" fillId="32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5" fillId="0" borderId="0" xfId="53" applyFont="1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168" fontId="0" fillId="2" borderId="14" xfId="49" applyNumberFormat="1" applyFont="1" applyFill="1" applyBorder="1" applyAlignment="1" applyProtection="1">
      <alignment horizontal="center" vertical="center"/>
      <protection locked="0"/>
    </xf>
    <xf numFmtId="0" fontId="0" fillId="32" borderId="0" xfId="53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left" vertical="center"/>
      <protection/>
    </xf>
    <xf numFmtId="0" fontId="0" fillId="32" borderId="14" xfId="0" applyFont="1" applyFill="1" applyBorder="1" applyAlignment="1" applyProtection="1">
      <alignment vertical="center"/>
      <protection/>
    </xf>
    <xf numFmtId="0" fontId="9" fillId="32" borderId="14" xfId="0" applyFont="1" applyFill="1" applyBorder="1" applyAlignment="1" applyProtection="1">
      <alignment horizontal="center" vertical="center"/>
      <protection/>
    </xf>
    <xf numFmtId="4" fontId="0" fillId="32" borderId="14" xfId="49" applyNumberFormat="1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vertical="center"/>
      <protection locked="0"/>
    </xf>
    <xf numFmtId="0" fontId="0" fillId="32" borderId="15" xfId="0" applyFont="1" applyFill="1" applyBorder="1" applyAlignment="1" applyProtection="1">
      <alignment vertical="center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169" fontId="0" fillId="2" borderId="14" xfId="0" applyNumberFormat="1" applyFont="1" applyFill="1" applyBorder="1" applyAlignment="1" applyProtection="1">
      <alignment vertical="center"/>
      <protection locked="0"/>
    </xf>
    <xf numFmtId="178" fontId="0" fillId="32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3" fontId="15" fillId="33" borderId="14" xfId="0" applyNumberFormat="1" applyFont="1" applyFill="1" applyBorder="1" applyAlignment="1" applyProtection="1">
      <alignment vertical="center"/>
      <protection/>
    </xf>
    <xf numFmtId="4" fontId="15" fillId="33" borderId="14" xfId="0" applyNumberFormat="1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 wrapText="1"/>
      <protection/>
    </xf>
    <xf numFmtId="0" fontId="16" fillId="0" borderId="14" xfId="0" applyFont="1" applyBorder="1" applyAlignment="1" applyProtection="1">
      <alignment vertical="center" wrapText="1"/>
      <protection/>
    </xf>
    <xf numFmtId="172" fontId="0" fillId="0" borderId="14" xfId="52" applyNumberFormat="1" applyFont="1" applyFill="1" applyBorder="1" applyAlignment="1" applyProtection="1">
      <alignment vertical="center" wrapText="1"/>
      <protection/>
    </xf>
    <xf numFmtId="3" fontId="0" fillId="35" borderId="14" xfId="49" applyNumberFormat="1" applyFont="1" applyFill="1" applyBorder="1" applyAlignment="1" applyProtection="1">
      <alignment vertical="center"/>
      <protection/>
    </xf>
    <xf numFmtId="4" fontId="0" fillId="35" borderId="14" xfId="49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36" borderId="14" xfId="49" applyNumberFormat="1" applyFont="1" applyFill="1" applyBorder="1" applyAlignment="1" applyProtection="1">
      <alignment vertical="center"/>
      <protection/>
    </xf>
    <xf numFmtId="4" fontId="0" fillId="36" borderId="14" xfId="49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3" fontId="15" fillId="37" borderId="14" xfId="49" applyNumberFormat="1" applyFont="1" applyFill="1" applyBorder="1" applyAlignment="1" applyProtection="1">
      <alignment vertical="center"/>
      <protection/>
    </xf>
    <xf numFmtId="4" fontId="15" fillId="37" borderId="14" xfId="49" applyNumberFormat="1" applyFont="1" applyFill="1" applyBorder="1" applyAlignment="1" applyProtection="1">
      <alignment vertical="center"/>
      <protection/>
    </xf>
    <xf numFmtId="0" fontId="0" fillId="37" borderId="14" xfId="0" applyFont="1" applyFill="1" applyBorder="1" applyAlignment="1" applyProtection="1">
      <alignment vertical="center" wrapText="1"/>
      <protection/>
    </xf>
    <xf numFmtId="0" fontId="0" fillId="37" borderId="14" xfId="51" applyFont="1" applyFill="1" applyBorder="1" applyAlignment="1" applyProtection="1">
      <alignment vertical="center"/>
      <protection/>
    </xf>
    <xf numFmtId="3" fontId="0" fillId="37" borderId="14" xfId="49" applyNumberFormat="1" applyFont="1" applyFill="1" applyBorder="1" applyAlignment="1" applyProtection="1">
      <alignment vertical="center"/>
      <protection/>
    </xf>
    <xf numFmtId="4" fontId="0" fillId="37" borderId="14" xfId="49" applyNumberFormat="1" applyFont="1" applyFill="1" applyBorder="1" applyAlignment="1" applyProtection="1">
      <alignment vertical="center"/>
      <protection/>
    </xf>
    <xf numFmtId="0" fontId="0" fillId="0" borderId="14" xfId="51" applyFont="1" applyBorder="1" applyAlignment="1" applyProtection="1">
      <alignment vertical="center" wrapText="1"/>
      <protection/>
    </xf>
    <xf numFmtId="3" fontId="15" fillId="38" borderId="14" xfId="49" applyNumberFormat="1" applyFont="1" applyFill="1" applyBorder="1" applyAlignment="1" applyProtection="1">
      <alignment vertical="center"/>
      <protection/>
    </xf>
    <xf numFmtId="4" fontId="15" fillId="38" borderId="14" xfId="49" applyNumberFormat="1" applyFont="1" applyFill="1" applyBorder="1" applyAlignment="1" applyProtection="1">
      <alignment vertical="center"/>
      <protection/>
    </xf>
    <xf numFmtId="0" fontId="0" fillId="39" borderId="14" xfId="0" applyFont="1" applyFill="1" applyBorder="1" applyAlignment="1" applyProtection="1">
      <alignment vertical="center" wrapText="1"/>
      <protection/>
    </xf>
    <xf numFmtId="177" fontId="15" fillId="40" borderId="14" xfId="0" applyNumberFormat="1" applyFont="1" applyFill="1" applyBorder="1" applyAlignment="1" applyProtection="1">
      <alignment vertical="center"/>
      <protection/>
    </xf>
    <xf numFmtId="4" fontId="15" fillId="40" borderId="14" xfId="0" applyNumberFormat="1" applyFont="1" applyFill="1" applyBorder="1" applyAlignment="1" applyProtection="1">
      <alignment vertical="center"/>
      <protection/>
    </xf>
    <xf numFmtId="0" fontId="0" fillId="40" borderId="14" xfId="0" applyFont="1" applyFill="1" applyBorder="1" applyAlignment="1" applyProtection="1">
      <alignment vertical="center" wrapText="1"/>
      <protection/>
    </xf>
    <xf numFmtId="177" fontId="0" fillId="36" borderId="14" xfId="0" applyNumberFormat="1" applyFont="1" applyFill="1" applyBorder="1" applyAlignment="1" applyProtection="1">
      <alignment vertical="center"/>
      <protection/>
    </xf>
    <xf numFmtId="177" fontId="15" fillId="41" borderId="14" xfId="0" applyNumberFormat="1" applyFont="1" applyFill="1" applyBorder="1" applyAlignment="1" applyProtection="1">
      <alignment vertical="center"/>
      <protection/>
    </xf>
    <xf numFmtId="4" fontId="15" fillId="41" borderId="14" xfId="0" applyNumberFormat="1" applyFont="1" applyFill="1" applyBorder="1" applyAlignment="1" applyProtection="1">
      <alignment vertical="center"/>
      <protection/>
    </xf>
    <xf numFmtId="0" fontId="0" fillId="41" borderId="14" xfId="0" applyFont="1" applyFill="1" applyBorder="1" applyAlignment="1" applyProtection="1">
      <alignment vertical="center" wrapText="1"/>
      <protection/>
    </xf>
    <xf numFmtId="0" fontId="15" fillId="0" borderId="14" xfId="51" applyFont="1" applyFill="1" applyBorder="1" applyAlignment="1" applyProtection="1">
      <alignment horizontal="center" vertical="center" wrapText="1"/>
      <protection/>
    </xf>
    <xf numFmtId="0" fontId="0" fillId="41" borderId="16" xfId="0" applyFont="1" applyFill="1" applyBorder="1" applyAlignment="1" applyProtection="1">
      <alignment vertical="center" wrapText="1"/>
      <protection/>
    </xf>
    <xf numFmtId="3" fontId="15" fillId="32" borderId="14" xfId="52" applyNumberFormat="1" applyFont="1" applyFill="1" applyBorder="1" applyAlignment="1" applyProtection="1">
      <alignment vertical="center" wrapText="1"/>
      <protection/>
    </xf>
    <xf numFmtId="177" fontId="15" fillId="32" borderId="14" xfId="0" applyNumberFormat="1" applyFont="1" applyFill="1" applyBorder="1" applyAlignment="1" applyProtection="1">
      <alignment vertical="center"/>
      <protection/>
    </xf>
    <xf numFmtId="4" fontId="15" fillId="0" borderId="14" xfId="0" applyNumberFormat="1" applyFont="1" applyFill="1" applyBorder="1" applyAlignment="1" applyProtection="1">
      <alignment vertical="center"/>
      <protection/>
    </xf>
    <xf numFmtId="171" fontId="0" fillId="32" borderId="0" xfId="53" applyNumberFormat="1" applyFont="1" applyFill="1" applyBorder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186" fontId="15" fillId="0" borderId="0" xfId="0" applyNumberFormat="1" applyFont="1" applyFill="1" applyBorder="1" applyAlignment="1" applyProtection="1">
      <alignment horizontal="center" vertical="center" wrapText="1"/>
      <protection/>
    </xf>
    <xf numFmtId="175" fontId="15" fillId="32" borderId="0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vertical="center" wrapText="1"/>
      <protection/>
    </xf>
    <xf numFmtId="171" fontId="0" fillId="0" borderId="0" xfId="53" applyNumberFormat="1" applyFont="1" applyBorder="1" applyAlignment="1" applyProtection="1">
      <alignment vertical="center"/>
      <protection/>
    </xf>
    <xf numFmtId="0" fontId="0" fillId="0" borderId="0" xfId="53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171" fontId="0" fillId="0" borderId="0" xfId="49" applyNumberFormat="1" applyFont="1" applyFill="1" applyBorder="1" applyAlignment="1" applyProtection="1">
      <alignment vertical="center"/>
      <protection/>
    </xf>
    <xf numFmtId="185" fontId="0" fillId="0" borderId="0" xfId="49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0" fontId="0" fillId="0" borderId="0" xfId="0" applyNumberFormat="1" applyFont="1" applyBorder="1" applyAlignment="1" applyProtection="1">
      <alignment vertical="center"/>
      <protection/>
    </xf>
    <xf numFmtId="170" fontId="0" fillId="0" borderId="0" xfId="0" applyNumberFormat="1" applyFont="1" applyAlignment="1" applyProtection="1">
      <alignment vertical="center"/>
      <protection/>
    </xf>
    <xf numFmtId="185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" fontId="0" fillId="0" borderId="0" xfId="49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15" fillId="32" borderId="0" xfId="53" applyFont="1" applyFill="1" applyBorder="1" applyAlignment="1" applyProtection="1">
      <alignment vertical="center"/>
      <protection/>
    </xf>
    <xf numFmtId="0" fontId="0" fillId="32" borderId="0" xfId="0" applyFill="1" applyAlignment="1">
      <alignment/>
    </xf>
    <xf numFmtId="0" fontId="15" fillId="32" borderId="0" xfId="53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15" fillId="32" borderId="0" xfId="0" applyFont="1" applyFill="1" applyBorder="1" applyAlignment="1" applyProtection="1">
      <alignment horizontal="center" vertical="center" wrapText="1"/>
      <protection/>
    </xf>
    <xf numFmtId="0" fontId="15" fillId="32" borderId="14" xfId="0" applyFont="1" applyFill="1" applyBorder="1" applyAlignment="1" applyProtection="1">
      <alignment vertical="center" wrapText="1"/>
      <protection/>
    </xf>
    <xf numFmtId="0" fontId="15" fillId="32" borderId="14" xfId="53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right" vertical="center"/>
      <protection/>
    </xf>
    <xf numFmtId="176" fontId="15" fillId="32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/>
    </xf>
    <xf numFmtId="3" fontId="0" fillId="2" borderId="14" xfId="0" applyNumberFormat="1" applyFont="1" applyFill="1" applyBorder="1" applyAlignment="1" applyProtection="1">
      <alignment vertical="center" wrapText="1"/>
      <protection locked="0"/>
    </xf>
    <xf numFmtId="185" fontId="0" fillId="37" borderId="14" xfId="49" applyNumberFormat="1" applyFont="1" applyFill="1" applyBorder="1" applyAlignment="1" applyProtection="1">
      <alignment horizontal="center" vertical="center" wrapText="1"/>
      <protection/>
    </xf>
    <xf numFmtId="184" fontId="0" fillId="37" borderId="14" xfId="49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Border="1" applyAlignment="1" applyProtection="1">
      <alignment vertical="center" wrapText="1"/>
      <protection hidden="1"/>
    </xf>
    <xf numFmtId="184" fontId="0" fillId="42" borderId="17" xfId="49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/>
    </xf>
    <xf numFmtId="184" fontId="0" fillId="0" borderId="0" xfId="0" applyNumberFormat="1" applyFont="1" applyAlignment="1" applyProtection="1">
      <alignment vertical="center" wrapText="1"/>
      <protection/>
    </xf>
    <xf numFmtId="10" fontId="0" fillId="0" borderId="0" xfId="0" applyNumberFormat="1" applyFont="1" applyAlignment="1" applyProtection="1">
      <alignment vertical="center" wrapText="1"/>
      <protection/>
    </xf>
    <xf numFmtId="185" fontId="15" fillId="0" borderId="14" xfId="49" applyNumberFormat="1" applyFont="1" applyFill="1" applyBorder="1" applyAlignment="1" applyProtection="1">
      <alignment vertical="center" wrapText="1"/>
      <protection/>
    </xf>
    <xf numFmtId="184" fontId="15" fillId="0" borderId="14" xfId="49" applyFont="1" applyFill="1" applyBorder="1" applyAlignment="1" applyProtection="1">
      <alignment vertical="center" wrapText="1"/>
      <protection/>
    </xf>
    <xf numFmtId="186" fontId="15" fillId="32" borderId="0" xfId="0" applyNumberFormat="1" applyFont="1" applyFill="1" applyBorder="1" applyAlignment="1" applyProtection="1">
      <alignment horizontal="center" vertical="center" wrapText="1"/>
      <protection/>
    </xf>
    <xf numFmtId="186" fontId="0" fillId="32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wrapText="1"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32" borderId="19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84" fontId="0" fillId="43" borderId="17" xfId="49" applyFont="1" applyFill="1" applyBorder="1" applyAlignment="1" applyProtection="1">
      <alignment vertical="center" wrapText="1"/>
      <protection/>
    </xf>
    <xf numFmtId="184" fontId="0" fillId="0" borderId="0" xfId="0" applyNumberFormat="1" applyFont="1" applyAlignment="1" applyProtection="1">
      <alignment/>
      <protection/>
    </xf>
    <xf numFmtId="184" fontId="0" fillId="0" borderId="0" xfId="0" applyNumberFormat="1" applyFont="1" applyAlignment="1" applyProtection="1">
      <alignment/>
      <protection/>
    </xf>
    <xf numFmtId="0" fontId="0" fillId="32" borderId="14" xfId="0" applyFont="1" applyFill="1" applyBorder="1" applyAlignment="1" applyProtection="1">
      <alignment vertical="center" wrapText="1"/>
      <protection/>
    </xf>
    <xf numFmtId="0" fontId="0" fillId="32" borderId="20" xfId="0" applyFont="1" applyFill="1" applyBorder="1" applyAlignment="1" applyProtection="1">
      <alignment vertical="center" wrapText="1"/>
      <protection/>
    </xf>
    <xf numFmtId="0" fontId="0" fillId="32" borderId="21" xfId="0" applyFont="1" applyFill="1" applyBorder="1" applyAlignment="1" applyProtection="1">
      <alignment vertical="center" wrapText="1"/>
      <protection/>
    </xf>
    <xf numFmtId="184" fontId="0" fillId="42" borderId="17" xfId="49" applyFont="1" applyFill="1" applyBorder="1" applyAlignment="1" applyProtection="1">
      <alignment vertical="center" wrapText="1"/>
      <protection/>
    </xf>
    <xf numFmtId="0" fontId="15" fillId="32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2" borderId="14" xfId="53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vertical="center" wrapText="1"/>
      <protection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15" fillId="32" borderId="14" xfId="53" applyFont="1" applyFill="1" applyBorder="1" applyAlignment="1">
      <alignment horizontal="center" vertical="center" wrapText="1"/>
      <protection/>
    </xf>
    <xf numFmtId="0" fontId="15" fillId="32" borderId="0" xfId="53" applyFont="1" applyFill="1" applyBorder="1" applyAlignment="1">
      <alignment horizontal="center" vertical="center" wrapText="1"/>
      <protection/>
    </xf>
    <xf numFmtId="0" fontId="0" fillId="32" borderId="0" xfId="0" applyFont="1" applyFill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84" fontId="0" fillId="0" borderId="0" xfId="0" applyNumberFormat="1" applyFont="1" applyAlignment="1">
      <alignment vertical="center" wrapText="1"/>
    </xf>
    <xf numFmtId="0" fontId="0" fillId="32" borderId="0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49" fontId="15" fillId="0" borderId="0" xfId="0" applyNumberFormat="1" applyFont="1" applyFill="1" applyAlignment="1" applyProtection="1">
      <alignment vertical="center" wrapText="1"/>
      <protection/>
    </xf>
    <xf numFmtId="0" fontId="8" fillId="32" borderId="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2" borderId="13" xfId="0" applyFont="1" applyFill="1" applyBorder="1" applyAlignment="1" applyProtection="1">
      <alignment/>
      <protection locked="0"/>
    </xf>
    <xf numFmtId="0" fontId="11" fillId="2" borderId="10" xfId="0" applyFont="1" applyFill="1" applyBorder="1" applyAlignment="1" applyProtection="1">
      <alignment/>
      <protection locked="0"/>
    </xf>
    <xf numFmtId="0" fontId="11" fillId="2" borderId="11" xfId="0" applyFont="1" applyFill="1" applyBorder="1" applyAlignment="1" applyProtection="1">
      <alignment/>
      <protection locked="0"/>
    </xf>
    <xf numFmtId="0" fontId="8" fillId="32" borderId="0" xfId="0" applyFont="1" applyFill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 applyProtection="1">
      <alignment/>
      <protection/>
    </xf>
    <xf numFmtId="0" fontId="6" fillId="2" borderId="13" xfId="0" applyFont="1" applyFill="1" applyBorder="1" applyAlignment="1" applyProtection="1">
      <alignment vertical="center" shrinkToFit="1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0" borderId="22" xfId="53" applyFont="1" applyBorder="1" applyAlignment="1" applyProtection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8" fontId="6" fillId="2" borderId="13" xfId="53" applyNumberFormat="1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0" fontId="6" fillId="2" borderId="25" xfId="0" applyFont="1" applyFill="1" applyBorder="1" applyAlignment="1" applyProtection="1">
      <alignment vertical="center"/>
      <protection locked="0"/>
    </xf>
    <xf numFmtId="0" fontId="6" fillId="2" borderId="26" xfId="0" applyFont="1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/>
    </xf>
    <xf numFmtId="0" fontId="7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 vertical="top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32" borderId="0" xfId="0" applyFont="1" applyFill="1" applyBorder="1" applyAlignment="1" applyProtection="1">
      <alignment horizontal="center"/>
      <protection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Alignment="1" applyProtection="1">
      <alignment horizontal="left" vertical="top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15" fillId="41" borderId="14" xfId="5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32" borderId="0" xfId="53" applyFont="1" applyFill="1" applyBorder="1" applyAlignment="1" applyProtection="1">
      <alignment vertical="center"/>
      <protection locked="0"/>
    </xf>
    <xf numFmtId="0" fontId="0" fillId="32" borderId="0" xfId="0" applyFont="1" applyFill="1" applyBorder="1" applyAlignment="1" applyProtection="1">
      <alignment vertical="center"/>
      <protection locked="0"/>
    </xf>
    <xf numFmtId="0" fontId="0" fillId="32" borderId="29" xfId="0" applyFont="1" applyFill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/>
      <protection/>
    </xf>
    <xf numFmtId="0" fontId="15" fillId="39" borderId="14" xfId="51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/>
    </xf>
    <xf numFmtId="0" fontId="15" fillId="32" borderId="30" xfId="53" applyFont="1" applyFill="1" applyBorder="1" applyAlignment="1" applyProtection="1">
      <alignment horizontal="center" vertical="center"/>
      <protection/>
    </xf>
    <xf numFmtId="0" fontId="15" fillId="40" borderId="14" xfId="51" applyFont="1" applyFill="1" applyBorder="1" applyAlignment="1" applyProtection="1">
      <alignment horizontal="center" vertical="center" wrapText="1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0" fontId="15" fillId="44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15" fillId="37" borderId="14" xfId="51" applyFont="1" applyFill="1" applyBorder="1" applyAlignment="1" applyProtection="1">
      <alignment horizontal="center" vertical="center" wrapText="1"/>
      <protection/>
    </xf>
    <xf numFmtId="0" fontId="15" fillId="32" borderId="0" xfId="0" applyFont="1" applyFill="1" applyBorder="1" applyAlignment="1" applyProtection="1">
      <alignment horizontal="center" vertical="center"/>
      <protection/>
    </xf>
    <xf numFmtId="0" fontId="0" fillId="45" borderId="34" xfId="0" applyFont="1" applyFill="1" applyBorder="1" applyAlignment="1" applyProtection="1">
      <alignment horizontal="center" vertical="center" wrapText="1"/>
      <protection/>
    </xf>
    <xf numFmtId="0" fontId="0" fillId="45" borderId="35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5" fillId="44" borderId="14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17" fillId="32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4" fillId="32" borderId="0" xfId="0" applyFont="1" applyFill="1" applyBorder="1" applyAlignment="1" applyProtection="1">
      <alignment horizontal="left" vertical="center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9" fillId="32" borderId="31" xfId="0" applyFont="1" applyFill="1" applyBorder="1" applyAlignment="1" applyProtection="1">
      <alignment horizontal="center" vertical="center" wrapText="1"/>
      <protection/>
    </xf>
    <xf numFmtId="0" fontId="9" fillId="32" borderId="32" xfId="0" applyFont="1" applyFill="1" applyBorder="1" applyAlignment="1" applyProtection="1">
      <alignment horizontal="center" vertical="center" wrapText="1"/>
      <protection/>
    </xf>
    <xf numFmtId="0" fontId="9" fillId="32" borderId="33" xfId="0" applyFont="1" applyFill="1" applyBorder="1" applyAlignment="1" applyProtection="1">
      <alignment horizontal="center" vertical="center" wrapText="1"/>
      <protection/>
    </xf>
    <xf numFmtId="0" fontId="15" fillId="32" borderId="14" xfId="0" applyFont="1" applyFill="1" applyBorder="1" applyAlignment="1" applyProtection="1">
      <alignment vertical="center" wrapText="1"/>
      <protection/>
    </xf>
    <xf numFmtId="0" fontId="15" fillId="32" borderId="28" xfId="0" applyFont="1" applyFill="1" applyBorder="1" applyAlignment="1" applyProtection="1">
      <alignment vertical="center" wrapText="1"/>
      <protection/>
    </xf>
    <xf numFmtId="0" fontId="15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32" borderId="14" xfId="0" applyFont="1" applyFill="1" applyBorder="1" applyAlignment="1" applyProtection="1">
      <alignment vertical="center" wrapText="1"/>
      <protection/>
    </xf>
    <xf numFmtId="0" fontId="0" fillId="46" borderId="34" xfId="0" applyFont="1" applyFill="1" applyBorder="1" applyAlignment="1" applyProtection="1">
      <alignment horizontal="center" vertical="center" wrapText="1"/>
      <protection/>
    </xf>
    <xf numFmtId="0" fontId="0" fillId="46" borderId="35" xfId="0" applyFont="1" applyFill="1" applyBorder="1" applyAlignment="1" applyProtection="1">
      <alignment horizontal="center" vertical="center" wrapText="1"/>
      <protection/>
    </xf>
    <xf numFmtId="0" fontId="15" fillId="37" borderId="14" xfId="0" applyFont="1" applyFill="1" applyBorder="1" applyAlignment="1" applyProtection="1">
      <alignment horizontal="center" vertical="center" wrapText="1"/>
      <protection/>
    </xf>
    <xf numFmtId="0" fontId="0" fillId="46" borderId="34" xfId="0" applyFont="1" applyFill="1" applyBorder="1" applyAlignment="1">
      <alignment horizontal="center" vertical="center" wrapText="1"/>
    </xf>
    <xf numFmtId="0" fontId="0" fillId="46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32" borderId="0" xfId="0" applyFont="1" applyFill="1" applyAlignment="1">
      <alignment horizontal="left" vertical="center" wrapText="1"/>
    </xf>
    <xf numFmtId="0" fontId="14" fillId="32" borderId="0" xfId="0" applyFont="1" applyFill="1" applyBorder="1" applyAlignment="1">
      <alignment horizontal="left" vertical="center"/>
    </xf>
    <xf numFmtId="0" fontId="15" fillId="32" borderId="14" xfId="0" applyFont="1" applyFill="1" applyBorder="1" applyAlignment="1">
      <alignment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32" borderId="0" xfId="53" applyFont="1" applyFill="1" applyBorder="1" applyAlignment="1" applyProtection="1">
      <alignment horizontal="center" vertical="center"/>
      <protection locked="0"/>
    </xf>
    <xf numFmtId="0" fontId="0" fillId="32" borderId="29" xfId="53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>
      <alignment horizontal="center" vertical="center"/>
    </xf>
    <xf numFmtId="0" fontId="15" fillId="47" borderId="14" xfId="0" applyFont="1" applyFill="1" applyBorder="1" applyAlignment="1" applyProtection="1">
      <alignment horizontal="center" vertical="center" wrapText="1"/>
      <protection/>
    </xf>
    <xf numFmtId="0" fontId="15" fillId="47" borderId="14" xfId="0" applyFont="1" applyFill="1" applyBorder="1" applyAlignment="1">
      <alignment horizontal="center" vertical="center" wrapText="1"/>
    </xf>
    <xf numFmtId="0" fontId="15" fillId="48" borderId="14" xfId="0" applyFont="1" applyFill="1" applyBorder="1" applyAlignment="1">
      <alignment horizontal="center" vertical="center" wrapText="1"/>
    </xf>
    <xf numFmtId="0" fontId="15" fillId="48" borderId="31" xfId="0" applyFont="1" applyFill="1" applyBorder="1" applyAlignment="1">
      <alignment horizontal="center" vertical="center" wrapText="1"/>
    </xf>
    <xf numFmtId="0" fontId="15" fillId="48" borderId="32" xfId="0" applyFont="1" applyFill="1" applyBorder="1" applyAlignment="1">
      <alignment horizontal="center" vertical="center" wrapText="1"/>
    </xf>
    <xf numFmtId="0" fontId="15" fillId="48" borderId="33" xfId="0" applyFont="1" applyFill="1" applyBorder="1" applyAlignment="1">
      <alignment horizontal="center" vertical="center" wrapText="1"/>
    </xf>
    <xf numFmtId="0" fontId="15" fillId="49" borderId="14" xfId="0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lendario" xfId="47"/>
    <cellStyle name="Comma [0]" xfId="48"/>
    <cellStyle name="Migliaia_Modelli rilevazione dati autololinee extraurbane" xfId="49"/>
    <cellStyle name="Neutrale" xfId="50"/>
    <cellStyle name="Normale_BIGLIETTAZIONE ANNO 2003A" xfId="51"/>
    <cellStyle name="Normale_Copia di DATI DI TRAFFICO 2003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Calendario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0</xdr:row>
      <xdr:rowOff>0</xdr:rowOff>
    </xdr:from>
    <xdr:to>
      <xdr:col>6</xdr:col>
      <xdr:colOff>847725</xdr:colOff>
      <xdr:row>4</xdr:row>
      <xdr:rowOff>781050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0</xdr:row>
      <xdr:rowOff>0</xdr:rowOff>
    </xdr:from>
    <xdr:to>
      <xdr:col>4</xdr:col>
      <xdr:colOff>1419225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0</xdr:rowOff>
    </xdr:from>
    <xdr:to>
      <xdr:col>5</xdr:col>
      <xdr:colOff>0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0</xdr:row>
      <xdr:rowOff>0</xdr:rowOff>
    </xdr:from>
    <xdr:to>
      <xdr:col>4</xdr:col>
      <xdr:colOff>1171575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0</xdr:row>
      <xdr:rowOff>0</xdr:rowOff>
    </xdr:from>
    <xdr:to>
      <xdr:col>4</xdr:col>
      <xdr:colOff>1438275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0</xdr:row>
      <xdr:rowOff>123825</xdr:rowOff>
    </xdr:from>
    <xdr:to>
      <xdr:col>4</xdr:col>
      <xdr:colOff>1114425</xdr:colOff>
      <xdr:row>3</xdr:row>
      <xdr:rowOff>304800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23825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0</xdr:row>
      <xdr:rowOff>123825</xdr:rowOff>
    </xdr:from>
    <xdr:to>
      <xdr:col>4</xdr:col>
      <xdr:colOff>1114425</xdr:colOff>
      <xdr:row>3</xdr:row>
      <xdr:rowOff>304800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23825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0</xdr:row>
      <xdr:rowOff>123825</xdr:rowOff>
    </xdr:from>
    <xdr:to>
      <xdr:col>4</xdr:col>
      <xdr:colOff>1114425</xdr:colOff>
      <xdr:row>3</xdr:row>
      <xdr:rowOff>304800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23825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0</xdr:row>
      <xdr:rowOff>0</xdr:rowOff>
    </xdr:from>
    <xdr:to>
      <xdr:col>4</xdr:col>
      <xdr:colOff>1276350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0</xdr:row>
      <xdr:rowOff>0</xdr:rowOff>
    </xdr:from>
    <xdr:to>
      <xdr:col>4</xdr:col>
      <xdr:colOff>1495425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0</xdr:row>
      <xdr:rowOff>0</xdr:rowOff>
    </xdr:from>
    <xdr:to>
      <xdr:col>4</xdr:col>
      <xdr:colOff>1181100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2000250</xdr:colOff>
      <xdr:row>0</xdr:row>
      <xdr:rowOff>85725</xdr:rowOff>
    </xdr:from>
    <xdr:to>
      <xdr:col>3</xdr:col>
      <xdr:colOff>1000125</xdr:colOff>
      <xdr:row>6</xdr:row>
      <xdr:rowOff>209550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85725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0</xdr:row>
      <xdr:rowOff>0</xdr:rowOff>
    </xdr:from>
    <xdr:to>
      <xdr:col>5</xdr:col>
      <xdr:colOff>19050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0</xdr:row>
      <xdr:rowOff>0</xdr:rowOff>
    </xdr:from>
    <xdr:to>
      <xdr:col>4</xdr:col>
      <xdr:colOff>1304925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0</xdr:rowOff>
    </xdr:from>
    <xdr:to>
      <xdr:col>4</xdr:col>
      <xdr:colOff>1295400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914400</xdr:colOff>
      <xdr:row>0</xdr:row>
      <xdr:rowOff>0</xdr:rowOff>
    </xdr:from>
    <xdr:to>
      <xdr:col>4</xdr:col>
      <xdr:colOff>1514475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0</xdr:row>
      <xdr:rowOff>0</xdr:rowOff>
    </xdr:from>
    <xdr:to>
      <xdr:col>4</xdr:col>
      <xdr:colOff>1171575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0</xdr:row>
      <xdr:rowOff>0</xdr:rowOff>
    </xdr:from>
    <xdr:to>
      <xdr:col>5</xdr:col>
      <xdr:colOff>57150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0</xdr:row>
      <xdr:rowOff>0</xdr:rowOff>
    </xdr:from>
    <xdr:to>
      <xdr:col>5</xdr:col>
      <xdr:colOff>28575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0</xdr:row>
      <xdr:rowOff>0</xdr:rowOff>
    </xdr:from>
    <xdr:to>
      <xdr:col>4</xdr:col>
      <xdr:colOff>1209675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0</xdr:row>
      <xdr:rowOff>0</xdr:rowOff>
    </xdr:from>
    <xdr:to>
      <xdr:col>4</xdr:col>
      <xdr:colOff>1171575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0</xdr:row>
      <xdr:rowOff>0</xdr:rowOff>
    </xdr:from>
    <xdr:to>
      <xdr:col>4</xdr:col>
      <xdr:colOff>1152525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0</xdr:rowOff>
    </xdr:from>
    <xdr:to>
      <xdr:col>4</xdr:col>
      <xdr:colOff>1028700</xdr:colOff>
      <xdr:row>3</xdr:row>
      <xdr:rowOff>247650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0</xdr:row>
      <xdr:rowOff>0</xdr:rowOff>
    </xdr:from>
    <xdr:to>
      <xdr:col>4</xdr:col>
      <xdr:colOff>1419225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0</xdr:rowOff>
    </xdr:from>
    <xdr:to>
      <xdr:col>5</xdr:col>
      <xdr:colOff>285750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0</xdr:row>
      <xdr:rowOff>9525</xdr:rowOff>
    </xdr:from>
    <xdr:to>
      <xdr:col>4</xdr:col>
      <xdr:colOff>1504950</xdr:colOff>
      <xdr:row>4</xdr:row>
      <xdr:rowOff>123825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525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1</xdr:col>
      <xdr:colOff>962025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0</xdr:row>
      <xdr:rowOff>0</xdr:rowOff>
    </xdr:from>
    <xdr:to>
      <xdr:col>4</xdr:col>
      <xdr:colOff>1171575</xdr:colOff>
      <xdr:row>4</xdr:row>
      <xdr:rowOff>57150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0</xdr:rowOff>
    </xdr:from>
    <xdr:to>
      <xdr:col>1</xdr:col>
      <xdr:colOff>923925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144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1057275</xdr:colOff>
      <xdr:row>0</xdr:row>
      <xdr:rowOff>0</xdr:rowOff>
    </xdr:from>
    <xdr:to>
      <xdr:col>5</xdr:col>
      <xdr:colOff>66675</xdr:colOff>
      <xdr:row>3</xdr:row>
      <xdr:rowOff>285750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0</xdr:row>
      <xdr:rowOff>0</xdr:rowOff>
    </xdr:from>
    <xdr:to>
      <xdr:col>5</xdr:col>
      <xdr:colOff>419100</xdr:colOff>
      <xdr:row>3</xdr:row>
      <xdr:rowOff>266700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0</xdr:rowOff>
    </xdr:from>
    <xdr:to>
      <xdr:col>5</xdr:col>
      <xdr:colOff>285750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0</xdr:row>
      <xdr:rowOff>0</xdr:rowOff>
    </xdr:from>
    <xdr:to>
      <xdr:col>4</xdr:col>
      <xdr:colOff>1285875</xdr:colOff>
      <xdr:row>3</xdr:row>
      <xdr:rowOff>180975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8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0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46"/>
  <sheetViews>
    <sheetView showGridLines="0" view="pageBreakPreview" zoomScale="70" zoomScaleNormal="70" zoomScaleSheetLayoutView="70" zoomScalePageLayoutView="0" workbookViewId="0" topLeftCell="A1">
      <selection activeCell="D10" sqref="D10:M10"/>
    </sheetView>
  </sheetViews>
  <sheetFormatPr defaultColWidth="8.7109375" defaultRowHeight="12.75"/>
  <cols>
    <col min="1" max="1" width="19.140625" style="48" customWidth="1"/>
    <col min="2" max="2" width="17.57421875" style="48" customWidth="1"/>
    <col min="3" max="3" width="11.140625" style="48" customWidth="1"/>
    <col min="4" max="4" width="19.7109375" style="48" customWidth="1"/>
    <col min="5" max="5" width="11.7109375" style="48" customWidth="1"/>
    <col min="6" max="6" width="8.7109375" style="4" customWidth="1"/>
    <col min="7" max="7" width="15.421875" style="48" customWidth="1"/>
    <col min="8" max="8" width="9.8515625" style="48" customWidth="1"/>
    <col min="9" max="9" width="7.00390625" style="48" customWidth="1"/>
    <col min="10" max="10" width="6.421875" style="48" customWidth="1"/>
    <col min="11" max="11" width="3.140625" style="48" customWidth="1"/>
    <col min="12" max="12" width="15.140625" style="48" customWidth="1"/>
    <col min="13" max="13" width="6.00390625" style="48" customWidth="1"/>
    <col min="14" max="14" width="13.28125" style="48" customWidth="1"/>
    <col min="15" max="16384" width="8.7109375" style="4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3"/>
      <c r="R1" s="3"/>
      <c r="S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/>
      <c r="P2" s="3"/>
      <c r="Q2" s="3"/>
      <c r="R2" s="3"/>
      <c r="S2"/>
    </row>
    <row r="3" spans="1:19" ht="20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"/>
      <c r="O3" s="3"/>
      <c r="P3" s="3"/>
      <c r="Q3" s="3"/>
      <c r="R3" s="3"/>
      <c r="S3"/>
    </row>
    <row r="4" spans="1:19" ht="42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"/>
      <c r="O4" s="3"/>
      <c r="P4" s="3"/>
      <c r="Q4" s="3"/>
      <c r="R4" s="3"/>
      <c r="S4"/>
    </row>
    <row r="5" spans="1:18" ht="70.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"/>
      <c r="O5" s="5"/>
      <c r="P5" s="6"/>
      <c r="Q5" s="6"/>
      <c r="R5" s="6"/>
    </row>
    <row r="6" spans="1:18" s="11" customFormat="1" ht="37.5" customHeight="1">
      <c r="A6" s="198" t="s">
        <v>0</v>
      </c>
      <c r="B6" s="19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10"/>
      <c r="Q6" s="10"/>
      <c r="R6" s="10"/>
    </row>
    <row r="7" spans="1:18" s="11" customFormat="1" ht="37.5" customHeight="1">
      <c r="A7" s="191" t="s">
        <v>170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8"/>
      <c r="O7" s="9"/>
      <c r="P7" s="10"/>
      <c r="Q7" s="10"/>
      <c r="R7" s="10"/>
    </row>
    <row r="8" spans="1:18" ht="20.25" customHeight="1">
      <c r="A8" s="12"/>
      <c r="B8" s="12"/>
      <c r="C8" s="12"/>
      <c r="D8" s="13"/>
      <c r="E8" s="14"/>
      <c r="F8" s="14"/>
      <c r="G8" s="14"/>
      <c r="H8" s="1"/>
      <c r="I8" s="1"/>
      <c r="J8" s="1"/>
      <c r="K8" s="1"/>
      <c r="L8" s="1"/>
      <c r="M8" s="1"/>
      <c r="N8" s="2"/>
      <c r="O8" s="5"/>
      <c r="P8" s="6"/>
      <c r="Q8" s="6"/>
      <c r="R8" s="6"/>
    </row>
    <row r="9" spans="1:18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5"/>
      <c r="P9" s="6"/>
      <c r="Q9" s="6"/>
      <c r="R9" s="6"/>
    </row>
    <row r="10" spans="1:26" ht="30" customHeight="1" thickBot="1">
      <c r="A10" s="199" t="s">
        <v>1</v>
      </c>
      <c r="B10" s="192"/>
      <c r="C10" s="200"/>
      <c r="D10" s="195"/>
      <c r="E10" s="196"/>
      <c r="F10" s="196"/>
      <c r="G10" s="196"/>
      <c r="H10" s="196"/>
      <c r="I10" s="196"/>
      <c r="J10" s="196"/>
      <c r="K10" s="196"/>
      <c r="L10" s="196"/>
      <c r="M10" s="197"/>
      <c r="N10" s="15"/>
      <c r="O10" s="5"/>
      <c r="P10" s="6"/>
      <c r="Q10" s="6"/>
      <c r="R10" s="6"/>
      <c r="Z10" s="16"/>
    </row>
    <row r="11" spans="1:18" ht="30" customHeight="1" thickBot="1">
      <c r="A11" s="192" t="s">
        <v>2</v>
      </c>
      <c r="B11" s="193"/>
      <c r="C11" s="194"/>
      <c r="D11" s="195"/>
      <c r="E11" s="196"/>
      <c r="F11" s="196"/>
      <c r="G11" s="196"/>
      <c r="H11" s="196"/>
      <c r="I11" s="196"/>
      <c r="J11" s="196"/>
      <c r="K11" s="196"/>
      <c r="L11" s="196"/>
      <c r="M11" s="197"/>
      <c r="N11" s="15"/>
      <c r="O11" s="5"/>
      <c r="P11" s="6"/>
      <c r="Q11" s="6"/>
      <c r="R11" s="6"/>
    </row>
    <row r="12" spans="1:18" ht="27.75" customHeight="1" thickBot="1">
      <c r="A12" s="192" t="s">
        <v>3</v>
      </c>
      <c r="B12" s="193"/>
      <c r="C12" s="194"/>
      <c r="D12" s="195"/>
      <c r="E12" s="196"/>
      <c r="F12" s="196"/>
      <c r="G12" s="196"/>
      <c r="H12" s="196"/>
      <c r="I12" s="196"/>
      <c r="J12" s="196"/>
      <c r="K12" s="196"/>
      <c r="L12" s="196"/>
      <c r="M12" s="197"/>
      <c r="N12" s="15"/>
      <c r="O12" s="5"/>
      <c r="P12" s="6"/>
      <c r="Q12" s="6"/>
      <c r="R12" s="6"/>
    </row>
    <row r="13" spans="1:21" ht="31.5" customHeight="1" thickBot="1">
      <c r="A13" s="17" t="s">
        <v>4</v>
      </c>
      <c r="B13" s="5"/>
      <c r="C13" s="5"/>
      <c r="D13" s="195"/>
      <c r="E13" s="196"/>
      <c r="F13" s="196"/>
      <c r="G13" s="196"/>
      <c r="H13" s="196"/>
      <c r="I13" s="196"/>
      <c r="J13" s="196"/>
      <c r="K13" s="196"/>
      <c r="L13" s="196"/>
      <c r="M13" s="197"/>
      <c r="N13" s="2"/>
      <c r="O13" s="2"/>
      <c r="P13" s="18"/>
      <c r="Q13" s="18"/>
      <c r="R13" s="18"/>
      <c r="S13" s="18"/>
      <c r="T13" s="18"/>
      <c r="U13" s="18"/>
    </row>
    <row r="14" spans="1:21" ht="28.5" customHeight="1" thickBot="1">
      <c r="A14" s="201" t="s">
        <v>5</v>
      </c>
      <c r="B14" s="193"/>
      <c r="C14" s="194"/>
      <c r="D14" s="195"/>
      <c r="E14" s="196"/>
      <c r="F14" s="196"/>
      <c r="G14" s="196"/>
      <c r="H14" s="196"/>
      <c r="I14" s="196"/>
      <c r="J14" s="196"/>
      <c r="K14" s="196"/>
      <c r="L14" s="196"/>
      <c r="M14" s="197"/>
      <c r="N14" s="2"/>
      <c r="O14" s="2"/>
      <c r="P14" s="18"/>
      <c r="Q14" s="18"/>
      <c r="R14" s="18"/>
      <c r="S14" s="18"/>
      <c r="T14" s="18"/>
      <c r="U14" s="18"/>
    </row>
    <row r="15" spans="1:21" ht="29.25" customHeight="1" thickBot="1">
      <c r="A15" s="201" t="s">
        <v>6</v>
      </c>
      <c r="B15" s="193"/>
      <c r="C15" s="194"/>
      <c r="D15" s="195"/>
      <c r="E15" s="196"/>
      <c r="F15" s="196"/>
      <c r="G15" s="196"/>
      <c r="H15" s="196"/>
      <c r="I15" s="196"/>
      <c r="J15" s="196"/>
      <c r="K15" s="196"/>
      <c r="L15" s="196"/>
      <c r="M15" s="197"/>
      <c r="N15" s="2"/>
      <c r="O15" s="2"/>
      <c r="P15" s="18"/>
      <c r="Q15" s="18"/>
      <c r="R15" s="18"/>
      <c r="S15" s="18"/>
      <c r="T15" s="18"/>
      <c r="U15" s="18"/>
    </row>
    <row r="16" spans="1:13" s="2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"/>
    </row>
    <row r="17" spans="1:13" s="2" customFormat="1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"/>
    </row>
    <row r="18" spans="1:13" s="2" customFormat="1" ht="15">
      <c r="A18" s="225" t="s">
        <v>7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7"/>
      <c r="M18" s="227"/>
    </row>
    <row r="19" spans="1:13" s="2" customFormat="1" ht="12" customHeight="1" thickBo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2"/>
    </row>
    <row r="20" spans="1:13" s="27" customFormat="1" ht="30" customHeight="1" thickBot="1">
      <c r="A20" s="23" t="s">
        <v>8</v>
      </c>
      <c r="B20" s="219"/>
      <c r="C20" s="228"/>
      <c r="D20" s="228"/>
      <c r="E20" s="229"/>
      <c r="F20" s="26" t="s">
        <v>9</v>
      </c>
      <c r="G20" s="219"/>
      <c r="H20" s="228"/>
      <c r="I20" s="229"/>
      <c r="J20" s="26" t="s">
        <v>10</v>
      </c>
      <c r="K20" s="219"/>
      <c r="L20" s="208"/>
      <c r="M20" s="203"/>
    </row>
    <row r="21" spans="1:12" s="27" customFormat="1" ht="30" customHeight="1">
      <c r="A21" s="28" t="s">
        <v>11</v>
      </c>
      <c r="B21" s="28"/>
      <c r="C21" s="28"/>
      <c r="D21" s="28"/>
      <c r="E21" s="29"/>
      <c r="F21" s="28"/>
      <c r="G21" s="30"/>
      <c r="H21" s="31"/>
      <c r="I21" s="28"/>
      <c r="J21" s="28"/>
      <c r="K21" s="28"/>
      <c r="L21" s="28"/>
    </row>
    <row r="22" spans="1:12" s="27" customFormat="1" ht="30" customHeight="1" thickBot="1">
      <c r="A22" s="28" t="s">
        <v>12</v>
      </c>
      <c r="B22" s="28"/>
      <c r="C22" s="28"/>
      <c r="D22" s="28"/>
      <c r="E22" s="28"/>
      <c r="F22" s="32"/>
      <c r="G22" s="32"/>
      <c r="H22" s="31"/>
      <c r="I22" s="28"/>
      <c r="J22" s="28"/>
      <c r="K22" s="28"/>
      <c r="L22" s="28"/>
    </row>
    <row r="23" spans="1:13" s="27" customFormat="1" ht="30" customHeight="1" thickBot="1">
      <c r="A23" s="33" t="s">
        <v>13</v>
      </c>
      <c r="B23" s="28"/>
      <c r="C23" s="28"/>
      <c r="D23" s="28"/>
      <c r="E23" s="224"/>
      <c r="F23" s="208"/>
      <c r="G23" s="208"/>
      <c r="H23" s="208"/>
      <c r="I23" s="208"/>
      <c r="J23" s="208"/>
      <c r="K23" s="208"/>
      <c r="L23" s="208"/>
      <c r="M23" s="203"/>
    </row>
    <row r="24" spans="1:13" s="27" customFormat="1" ht="30" customHeight="1" thickBot="1">
      <c r="A24" s="33" t="s">
        <v>14</v>
      </c>
      <c r="B24" s="33"/>
      <c r="C24" s="33"/>
      <c r="D24" s="202"/>
      <c r="E24" s="203"/>
      <c r="F24" s="34" t="s">
        <v>10</v>
      </c>
      <c r="G24" s="35"/>
      <c r="H24" s="204" t="s">
        <v>15</v>
      </c>
      <c r="I24" s="205"/>
      <c r="J24" s="206"/>
      <c r="K24" s="207"/>
      <c r="L24" s="208"/>
      <c r="M24" s="203"/>
    </row>
    <row r="25" spans="1:12" s="27" customFormat="1" ht="30" customHeight="1" thickBot="1">
      <c r="A25" s="28" t="s">
        <v>16</v>
      </c>
      <c r="B25" s="28"/>
      <c r="C25" s="28"/>
      <c r="F25" s="28"/>
      <c r="G25" s="30"/>
      <c r="H25" s="31"/>
      <c r="I25" s="28"/>
      <c r="J25" s="28"/>
      <c r="K25" s="28"/>
      <c r="L25" s="28"/>
    </row>
    <row r="26" spans="1:13" s="27" customFormat="1" ht="30" customHeight="1" thickBot="1">
      <c r="A26" s="215" t="s">
        <v>17</v>
      </c>
      <c r="B26" s="216"/>
      <c r="C26" s="216"/>
      <c r="D26" s="217"/>
      <c r="E26" s="218"/>
      <c r="F26" s="211"/>
      <c r="G26" s="37" t="s">
        <v>18</v>
      </c>
      <c r="H26" s="209"/>
      <c r="I26" s="210"/>
      <c r="J26" s="210"/>
      <c r="K26" s="210"/>
      <c r="L26" s="210"/>
      <c r="M26" s="211"/>
    </row>
    <row r="27" spans="1:13" s="27" customFormat="1" ht="30" customHeight="1" thickBot="1">
      <c r="A27" s="28" t="s">
        <v>19</v>
      </c>
      <c r="B27" s="28"/>
      <c r="C27" s="219"/>
      <c r="D27" s="208"/>
      <c r="E27" s="208"/>
      <c r="F27" s="208"/>
      <c r="G27" s="208"/>
      <c r="H27" s="208"/>
      <c r="I27" s="208"/>
      <c r="J27" s="208"/>
      <c r="K27" s="208"/>
      <c r="L27" s="208"/>
      <c r="M27" s="203"/>
    </row>
    <row r="28" spans="1:12" s="27" customFormat="1" ht="30" customHeight="1">
      <c r="A28" s="28" t="s">
        <v>20</v>
      </c>
      <c r="B28" s="28"/>
      <c r="C28" s="28"/>
      <c r="D28" s="28"/>
      <c r="E28" s="28"/>
      <c r="F28" s="28"/>
      <c r="G28" s="30"/>
      <c r="H28" s="28"/>
      <c r="I28" s="28"/>
      <c r="J28" s="28"/>
      <c r="K28" s="28"/>
      <c r="L28" s="28"/>
    </row>
    <row r="29" spans="1:12" s="27" customFormat="1" ht="15">
      <c r="A29" s="28"/>
      <c r="B29" s="28"/>
      <c r="C29" s="28"/>
      <c r="D29" s="28"/>
      <c r="E29" s="28"/>
      <c r="F29" s="28"/>
      <c r="G29" s="30"/>
      <c r="H29" s="28"/>
      <c r="I29" s="28"/>
      <c r="J29" s="28"/>
      <c r="K29" s="28"/>
      <c r="L29" s="28"/>
    </row>
    <row r="30" spans="3:13" s="27" customFormat="1" ht="15.75" customHeight="1" thickBot="1">
      <c r="C30" s="36"/>
      <c r="F30" s="220" t="s">
        <v>21</v>
      </c>
      <c r="G30" s="220"/>
      <c r="H30" s="220"/>
      <c r="I30" s="220"/>
      <c r="J30" s="220"/>
      <c r="K30" s="220"/>
      <c r="L30" s="220"/>
      <c r="M30" s="220"/>
    </row>
    <row r="31" spans="2:13" s="27" customFormat="1" ht="15.75" thickBot="1">
      <c r="B31" s="26"/>
      <c r="C31" s="36"/>
      <c r="E31" s="38"/>
      <c r="F31" s="209"/>
      <c r="G31" s="210"/>
      <c r="H31" s="210"/>
      <c r="I31" s="210"/>
      <c r="J31" s="210"/>
      <c r="K31" s="210"/>
      <c r="L31" s="210"/>
      <c r="M31" s="211"/>
    </row>
    <row r="32" spans="1:13" s="27" customFormat="1" ht="16.5" thickBot="1">
      <c r="A32" s="39" t="s">
        <v>22</v>
      </c>
      <c r="B32" s="40"/>
      <c r="C32" s="24"/>
      <c r="D32" s="25"/>
      <c r="E32" s="36"/>
      <c r="F32" s="212"/>
      <c r="G32" s="213"/>
      <c r="H32" s="213"/>
      <c r="I32" s="213"/>
      <c r="J32" s="213"/>
      <c r="K32" s="213"/>
      <c r="L32" s="213"/>
      <c r="M32" s="214"/>
    </row>
    <row r="33" s="27" customFormat="1" ht="15"/>
    <row r="34" s="27" customFormat="1" ht="17.25" customHeight="1">
      <c r="A34" s="27" t="s">
        <v>23</v>
      </c>
    </row>
    <row r="35" spans="6:8" s="27" customFormat="1" ht="17.25" customHeight="1">
      <c r="F35" s="38"/>
      <c r="G35" s="38"/>
      <c r="H35" s="38"/>
    </row>
    <row r="36" spans="1:8" s="27" customFormat="1" ht="17.25" customHeight="1">
      <c r="A36" s="27" t="s">
        <v>24</v>
      </c>
      <c r="F36" s="41"/>
      <c r="G36" s="42"/>
      <c r="H36" s="36"/>
    </row>
    <row r="37" spans="1:8" s="27" customFormat="1" ht="17.25" customHeight="1">
      <c r="A37" s="27" t="s">
        <v>25</v>
      </c>
      <c r="F37" s="41"/>
      <c r="G37" s="42"/>
      <c r="H37" s="36"/>
    </row>
    <row r="38" spans="3:14" s="27" customFormat="1" ht="15">
      <c r="C38" s="36"/>
      <c r="D38" s="43"/>
      <c r="E38" s="43"/>
      <c r="F38" s="44"/>
      <c r="G38" s="43"/>
      <c r="H38" s="43"/>
      <c r="I38" s="43"/>
      <c r="J38" s="43"/>
      <c r="K38" s="43"/>
      <c r="L38" s="43"/>
      <c r="M38" s="43"/>
      <c r="N38" s="43"/>
    </row>
    <row r="39" spans="3:13" s="27" customFormat="1" ht="15.75" customHeight="1" thickBot="1">
      <c r="C39" s="36"/>
      <c r="F39" s="220" t="s">
        <v>21</v>
      </c>
      <c r="G39" s="220"/>
      <c r="H39" s="220"/>
      <c r="I39" s="220"/>
      <c r="J39" s="220"/>
      <c r="K39" s="220"/>
      <c r="L39" s="220"/>
      <c r="M39" s="220"/>
    </row>
    <row r="40" spans="2:13" s="27" customFormat="1" ht="15.75" thickBot="1">
      <c r="B40" s="45"/>
      <c r="C40" s="36"/>
      <c r="E40" s="38"/>
      <c r="F40" s="209"/>
      <c r="G40" s="210"/>
      <c r="H40" s="210"/>
      <c r="I40" s="210"/>
      <c r="J40" s="210"/>
      <c r="K40" s="210"/>
      <c r="L40" s="210"/>
      <c r="M40" s="211"/>
    </row>
    <row r="41" spans="1:13" s="27" customFormat="1" ht="16.5" thickBot="1">
      <c r="A41" s="39" t="s">
        <v>22</v>
      </c>
      <c r="B41" s="46"/>
      <c r="C41" s="47"/>
      <c r="D41" s="47"/>
      <c r="E41" s="36"/>
      <c r="F41" s="212"/>
      <c r="G41" s="213"/>
      <c r="H41" s="213"/>
      <c r="I41" s="213"/>
      <c r="J41" s="213"/>
      <c r="K41" s="213"/>
      <c r="L41" s="213"/>
      <c r="M41" s="214"/>
    </row>
    <row r="42" s="27" customFormat="1" ht="15">
      <c r="B42" s="36"/>
    </row>
    <row r="43" spans="3:15" ht="15">
      <c r="C43" s="5"/>
      <c r="D43" s="2"/>
      <c r="E43" s="2"/>
      <c r="F43" s="2"/>
      <c r="G43" s="5"/>
      <c r="H43" s="5"/>
      <c r="I43" s="2"/>
      <c r="J43" s="2"/>
      <c r="K43" s="2"/>
      <c r="L43" s="2"/>
      <c r="M43" s="49"/>
      <c r="N43" s="2"/>
      <c r="O43" s="2"/>
    </row>
    <row r="44" spans="1:15" ht="15">
      <c r="A44" s="2"/>
      <c r="B44" s="5"/>
      <c r="O44" s="2"/>
    </row>
    <row r="45" ht="15">
      <c r="O45" s="50"/>
    </row>
    <row r="46" ht="21.75" customHeight="1">
      <c r="O46" s="2"/>
    </row>
  </sheetData>
  <sheetProtection selectLockedCells="1"/>
  <protectedRanges>
    <protectedRange sqref="E23:M23" name="Intervallo1"/>
  </protectedRanges>
  <mergeCells count="32">
    <mergeCell ref="A3:M3"/>
    <mergeCell ref="A4:M4"/>
    <mergeCell ref="A5:M5"/>
    <mergeCell ref="E23:M23"/>
    <mergeCell ref="A18:M18"/>
    <mergeCell ref="B20:E20"/>
    <mergeCell ref="G20:I20"/>
    <mergeCell ref="K20:M20"/>
    <mergeCell ref="D13:M13"/>
    <mergeCell ref="A14:C14"/>
    <mergeCell ref="F40:M41"/>
    <mergeCell ref="A26:D26"/>
    <mergeCell ref="E26:F26"/>
    <mergeCell ref="H26:M26"/>
    <mergeCell ref="C27:M27"/>
    <mergeCell ref="F30:M30"/>
    <mergeCell ref="F39:M39"/>
    <mergeCell ref="F31:M32"/>
    <mergeCell ref="D14:M14"/>
    <mergeCell ref="D15:M15"/>
    <mergeCell ref="A15:C15"/>
    <mergeCell ref="D24:E24"/>
    <mergeCell ref="H24:J24"/>
    <mergeCell ref="K24:M24"/>
    <mergeCell ref="A7:M7"/>
    <mergeCell ref="A12:C12"/>
    <mergeCell ref="D12:M12"/>
    <mergeCell ref="A6:B6"/>
    <mergeCell ref="A10:C10"/>
    <mergeCell ref="D10:M10"/>
    <mergeCell ref="A11:C11"/>
    <mergeCell ref="D11:M11"/>
  </mergeCells>
  <printOptions/>
  <pageMargins left="0.75" right="0.75" top="0.77" bottom="1" header="0.5" footer="0.5"/>
  <pageSetup fitToHeight="1" fitToWidth="1" horizontalDpi="600" verticalDpi="600" orientation="portrait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R46"/>
  <sheetViews>
    <sheetView showGridLines="0" zoomScale="85" zoomScaleNormal="85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146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287" t="str">
        <f>'Mod. B-E Linea'!C36</f>
        <v>Abbonamento mensile da 44 corse sc. 32%</v>
      </c>
      <c r="B11" s="287"/>
      <c r="C11" s="287"/>
      <c r="D11" s="287"/>
      <c r="E11" s="287"/>
      <c r="F11" s="287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26.5</v>
      </c>
      <c r="L15" s="128">
        <v>44</v>
      </c>
      <c r="M15"/>
      <c r="N15" s="186"/>
      <c r="R15" s="186"/>
    </row>
    <row r="16" spans="1:18" s="178" customFormat="1" ht="15" customHeight="1">
      <c r="A16" s="183">
        <f aca="true" t="shared" si="2" ref="A16:A37">B15</f>
        <v>10</v>
      </c>
      <c r="B16" s="183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40.5</v>
      </c>
      <c r="M16"/>
      <c r="N16" s="186"/>
      <c r="R16" s="186"/>
    </row>
    <row r="17" spans="1:18" s="178" customFormat="1" ht="15" customHeight="1">
      <c r="A17" s="183">
        <f t="shared" si="2"/>
        <v>15</v>
      </c>
      <c r="B17" s="183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53.5</v>
      </c>
      <c r="M17"/>
      <c r="N17" s="186"/>
      <c r="R17" s="186"/>
    </row>
    <row r="18" spans="1:18" s="178" customFormat="1" ht="15" customHeight="1">
      <c r="A18" s="183">
        <f t="shared" si="2"/>
        <v>20</v>
      </c>
      <c r="B18" s="183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60</v>
      </c>
      <c r="M18"/>
      <c r="N18" s="186"/>
      <c r="R18" s="186"/>
    </row>
    <row r="19" spans="1:18" s="178" customFormat="1" ht="15" customHeight="1">
      <c r="A19" s="183">
        <f t="shared" si="2"/>
        <v>25</v>
      </c>
      <c r="B19" s="183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74</v>
      </c>
      <c r="M19"/>
      <c r="N19" s="186"/>
      <c r="R19" s="186"/>
    </row>
    <row r="20" spans="1:18" s="178" customFormat="1" ht="15" customHeight="1">
      <c r="A20" s="183">
        <f t="shared" si="2"/>
        <v>30</v>
      </c>
      <c r="B20" s="183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84.5</v>
      </c>
      <c r="M20"/>
      <c r="N20" s="186"/>
      <c r="R20" s="186"/>
    </row>
    <row r="21" spans="1:18" s="178" customFormat="1" ht="15" customHeight="1">
      <c r="A21" s="183">
        <f t="shared" si="2"/>
        <v>40</v>
      </c>
      <c r="B21" s="183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104.5</v>
      </c>
      <c r="M21"/>
      <c r="N21" s="186"/>
      <c r="R21" s="186"/>
    </row>
    <row r="22" spans="1:18" s="178" customFormat="1" ht="15" customHeight="1">
      <c r="A22" s="183">
        <f t="shared" si="2"/>
        <v>50</v>
      </c>
      <c r="B22" s="183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119.5</v>
      </c>
      <c r="M22"/>
      <c r="N22" s="186"/>
      <c r="R22" s="186"/>
    </row>
    <row r="23" spans="1:18" s="178" customFormat="1" ht="15" customHeight="1">
      <c r="A23" s="183">
        <f t="shared" si="2"/>
        <v>60</v>
      </c>
      <c r="B23" s="183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149.5</v>
      </c>
      <c r="M23"/>
      <c r="N23" s="186"/>
      <c r="R23" s="186"/>
    </row>
    <row r="24" spans="1:18" s="178" customFormat="1" ht="15" customHeight="1">
      <c r="A24" s="183">
        <f t="shared" si="2"/>
        <v>70</v>
      </c>
      <c r="B24" s="183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179.5</v>
      </c>
      <c r="M24"/>
      <c r="N24" s="186"/>
      <c r="R24" s="186"/>
    </row>
    <row r="25" spans="1:18" s="178" customFormat="1" ht="15" customHeight="1">
      <c r="A25" s="183">
        <f t="shared" si="2"/>
        <v>90</v>
      </c>
      <c r="B25" s="183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209.5</v>
      </c>
      <c r="M25"/>
      <c r="N25" s="186"/>
      <c r="R25" s="186"/>
    </row>
    <row r="26" spans="1:18" s="178" customFormat="1" ht="15" customHeight="1">
      <c r="A26" s="183">
        <f t="shared" si="2"/>
        <v>110</v>
      </c>
      <c r="B26" s="183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239.5</v>
      </c>
      <c r="M26"/>
      <c r="N26" s="186"/>
      <c r="R26" s="186"/>
    </row>
    <row r="27" spans="1:18" s="178" customFormat="1" ht="15" customHeight="1">
      <c r="A27" s="183">
        <f t="shared" si="2"/>
        <v>130</v>
      </c>
      <c r="B27" s="183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284</v>
      </c>
      <c r="M27"/>
      <c r="N27" s="186"/>
      <c r="R27" s="186"/>
    </row>
    <row r="28" spans="1:18" s="178" customFormat="1" ht="15" customHeight="1">
      <c r="A28" s="183">
        <f t="shared" si="2"/>
        <v>150</v>
      </c>
      <c r="B28" s="183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314</v>
      </c>
      <c r="M28"/>
      <c r="N28" s="186"/>
      <c r="R28" s="186"/>
    </row>
    <row r="29" spans="1:18" s="178" customFormat="1" ht="15" customHeight="1">
      <c r="A29" s="183">
        <f t="shared" si="2"/>
        <v>170</v>
      </c>
      <c r="B29" s="183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344</v>
      </c>
      <c r="M29"/>
      <c r="N29" s="186"/>
      <c r="R29" s="186"/>
    </row>
    <row r="30" spans="1:18" s="178" customFormat="1" ht="15" customHeight="1">
      <c r="A30" s="183">
        <f t="shared" si="2"/>
        <v>190</v>
      </c>
      <c r="B30" s="183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389</v>
      </c>
      <c r="M30"/>
      <c r="N30" s="186"/>
      <c r="R30" s="186"/>
    </row>
    <row r="31" spans="1:18" s="178" customFormat="1" ht="15" customHeight="1">
      <c r="A31" s="183">
        <f t="shared" si="2"/>
        <v>210</v>
      </c>
      <c r="B31" s="183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419</v>
      </c>
      <c r="M31"/>
      <c r="N31" s="186"/>
      <c r="R31" s="186"/>
    </row>
    <row r="32" spans="1:18" s="178" customFormat="1" ht="15" customHeight="1">
      <c r="A32" s="183">
        <f t="shared" si="2"/>
        <v>230</v>
      </c>
      <c r="B32" s="183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464</v>
      </c>
      <c r="M32"/>
      <c r="N32" s="186"/>
      <c r="R32" s="186"/>
    </row>
    <row r="33" spans="1:18" s="178" customFormat="1" ht="15" customHeight="1">
      <c r="A33" s="183">
        <f t="shared" si="2"/>
        <v>250</v>
      </c>
      <c r="B33" s="183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493.5</v>
      </c>
      <c r="M33"/>
      <c r="N33" s="186"/>
      <c r="R33" s="186"/>
    </row>
    <row r="34" spans="1:18" s="178" customFormat="1" ht="15" customHeight="1">
      <c r="A34" s="183">
        <f t="shared" si="2"/>
        <v>270</v>
      </c>
      <c r="B34" s="183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523.5</v>
      </c>
      <c r="M34"/>
      <c r="N34" s="186"/>
      <c r="R34" s="186"/>
    </row>
    <row r="35" spans="1:18" s="178" customFormat="1" ht="15" customHeight="1">
      <c r="A35" s="183">
        <f t="shared" si="2"/>
        <v>290</v>
      </c>
      <c r="B35" s="183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568.5</v>
      </c>
      <c r="M35"/>
      <c r="N35" s="186"/>
      <c r="R35" s="186"/>
    </row>
    <row r="36" spans="1:18" s="178" customFormat="1" ht="15" customHeight="1">
      <c r="A36" s="183">
        <f t="shared" si="2"/>
        <v>310</v>
      </c>
      <c r="B36" s="183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598.5</v>
      </c>
      <c r="M36"/>
      <c r="N36" s="186"/>
      <c r="R36" s="186"/>
    </row>
    <row r="37" spans="1:18" s="178" customFormat="1" ht="15" customHeight="1">
      <c r="A37" s="183">
        <f t="shared" si="2"/>
        <v>330</v>
      </c>
      <c r="B37" s="183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628.5</v>
      </c>
      <c r="M37"/>
      <c r="N37" s="186"/>
      <c r="R37" s="186"/>
    </row>
    <row r="38" spans="1:6" s="178" customFormat="1" ht="23.25" customHeight="1">
      <c r="A38" s="291" t="s">
        <v>122</v>
      </c>
      <c r="B38" s="291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78" customFormat="1" ht="23.25" customHeight="1">
      <c r="A39" s="177"/>
      <c r="B39" s="177"/>
      <c r="C39" s="177"/>
      <c r="D39" s="177"/>
      <c r="E39" s="177"/>
      <c r="F39" s="177"/>
    </row>
    <row r="40" spans="1:6" s="54" customFormat="1" ht="15" customHeight="1">
      <c r="A40" s="51" t="s">
        <v>123</v>
      </c>
      <c r="B40" s="154">
        <f>Autocertificazione!B41</f>
        <v>0</v>
      </c>
      <c r="C40" s="111"/>
      <c r="D40" s="234" t="s">
        <v>124</v>
      </c>
      <c r="E40" s="235"/>
      <c r="F40" s="235"/>
    </row>
    <row r="41" spans="1:6" s="54" customFormat="1" ht="15" customHeight="1">
      <c r="A41" s="51"/>
      <c r="B41" s="155"/>
      <c r="C41" s="51"/>
      <c r="D41" s="234" t="s">
        <v>125</v>
      </c>
      <c r="E41" s="235"/>
      <c r="F41" s="235"/>
    </row>
    <row r="42" spans="1:7" s="54" customFormat="1" ht="15.75" customHeight="1">
      <c r="A42" s="51"/>
      <c r="B42" s="51"/>
      <c r="C42" s="51"/>
      <c r="D42" s="238"/>
      <c r="E42" s="239"/>
      <c r="F42" s="239"/>
      <c r="G42" s="113"/>
    </row>
    <row r="43" spans="1:6" s="54" customFormat="1" ht="14.25" customHeight="1">
      <c r="A43" s="51"/>
      <c r="B43" s="51"/>
      <c r="C43" s="51"/>
      <c r="D43" s="240"/>
      <c r="E43" s="240"/>
      <c r="F43" s="240"/>
    </row>
    <row r="44" spans="1:7" s="178" customFormat="1" ht="9" customHeight="1">
      <c r="A44" s="176"/>
      <c r="B44" s="176"/>
      <c r="C44" s="176"/>
      <c r="D44" s="176"/>
      <c r="E44" s="176"/>
      <c r="F44" s="176"/>
      <c r="G44" s="177"/>
    </row>
    <row r="45" spans="1:6" s="178" customFormat="1" ht="12.75">
      <c r="A45" s="177"/>
      <c r="B45" s="177"/>
      <c r="C45" s="177"/>
      <c r="D45" s="177"/>
      <c r="E45" s="177"/>
      <c r="F45" s="177"/>
    </row>
    <row r="46" spans="1:4" s="178" customFormat="1" ht="54.75" customHeight="1">
      <c r="A46" s="279" t="s">
        <v>136</v>
      </c>
      <c r="B46" s="279"/>
      <c r="C46" s="280"/>
      <c r="D46" s="280"/>
    </row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  <row r="148" s="178" customFormat="1" ht="12.75"/>
    <row r="149" s="178" customFormat="1" ht="12.75"/>
    <row r="150" s="178" customFormat="1" ht="12.75"/>
    <row r="151" s="178" customFormat="1" ht="12.75"/>
    <row r="152" s="178" customFormat="1" ht="12.75"/>
    <row r="153" s="178" customFormat="1" ht="12.75"/>
    <row r="154" s="178" customFormat="1" ht="12.75"/>
  </sheetData>
  <sheetProtection sheet="1" selectLockedCells="1"/>
  <mergeCells count="15">
    <mergeCell ref="A3:G3"/>
    <mergeCell ref="A11:F11"/>
    <mergeCell ref="A12:B12"/>
    <mergeCell ref="D40:F40"/>
    <mergeCell ref="A6:E6"/>
    <mergeCell ref="A38:B38"/>
    <mergeCell ref="J12:J13"/>
    <mergeCell ref="A46:D46"/>
    <mergeCell ref="A10:B10"/>
    <mergeCell ref="A4:C4"/>
    <mergeCell ref="B9:C9"/>
    <mergeCell ref="B8:E8"/>
    <mergeCell ref="B7:E7"/>
    <mergeCell ref="D41:F41"/>
    <mergeCell ref="D42:F4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R46"/>
  <sheetViews>
    <sheetView showGridLines="0" zoomScale="85" zoomScaleNormal="85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127" customWidth="1"/>
    <col min="5" max="5" width="23.00390625" style="127" customWidth="1"/>
    <col min="6" max="6" width="23.8515625" style="127" customWidth="1"/>
    <col min="7" max="7" width="8.7109375" style="127" customWidth="1"/>
    <col min="8" max="8" width="11.421875" style="127" customWidth="1"/>
    <col min="9" max="9" width="5.7109375" style="127" customWidth="1"/>
    <col min="10" max="10" width="12.28125" style="127" customWidth="1"/>
    <col min="11" max="11" width="6.8515625" style="127" customWidth="1"/>
    <col min="12" max="12" width="10.28125" style="127" customWidth="1"/>
    <col min="13" max="17" width="8.7109375" style="127" customWidth="1"/>
    <col min="18" max="18" width="9.8515625" style="127" customWidth="1"/>
    <col min="19" max="16384" width="8.7109375" style="127" customWidth="1"/>
  </cols>
  <sheetData>
    <row r="1" spans="1:12" ht="24" customHeight="1">
      <c r="A1" s="157"/>
      <c r="B1" s="157"/>
      <c r="C1" s="157"/>
      <c r="D1" s="157"/>
      <c r="E1" s="158"/>
      <c r="F1" s="159"/>
      <c r="G1" s="159"/>
      <c r="H1" s="126"/>
      <c r="J1" s="126"/>
      <c r="L1" s="126"/>
    </row>
    <row r="2" spans="1:12" ht="12.75">
      <c r="A2" s="157"/>
      <c r="B2" s="157"/>
      <c r="C2" s="157"/>
      <c r="D2" s="157"/>
      <c r="E2" s="158"/>
      <c r="F2" s="158"/>
      <c r="G2" s="159"/>
      <c r="H2" s="126"/>
      <c r="J2" s="126"/>
      <c r="L2" s="126"/>
    </row>
    <row r="3" spans="1:7" s="54" customFormat="1" ht="102.75" customHeight="1">
      <c r="A3" s="259"/>
      <c r="B3" s="260"/>
      <c r="C3" s="260"/>
      <c r="D3" s="260"/>
      <c r="E3" s="260"/>
      <c r="F3" s="260"/>
      <c r="G3" s="260"/>
    </row>
    <row r="4" spans="1:7" s="128" customFormat="1" ht="33" customHeight="1">
      <c r="A4" s="262" t="s">
        <v>147</v>
      </c>
      <c r="B4" s="262"/>
      <c r="C4" s="262"/>
      <c r="D4" s="55"/>
      <c r="E4" s="55"/>
      <c r="F4" s="55"/>
      <c r="G4" s="114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28" customFormat="1" ht="23.25" customHeight="1">
      <c r="A6" s="269"/>
      <c r="B6" s="269"/>
      <c r="C6" s="269"/>
      <c r="D6" s="269"/>
      <c r="E6" s="263"/>
      <c r="F6" s="136"/>
    </row>
    <row r="7" spans="1:6" s="128" customFormat="1" ht="30" customHeight="1">
      <c r="A7" s="114" t="s">
        <v>29</v>
      </c>
      <c r="B7" s="264">
        <f>Autocertificazione!D10</f>
        <v>0</v>
      </c>
      <c r="C7" s="265"/>
      <c r="D7" s="265"/>
      <c r="E7" s="266"/>
      <c r="F7" s="138">
        <f>'Mod. B1 corsa semplice'!F7</f>
        <v>0</v>
      </c>
    </row>
    <row r="8" spans="1:6" s="128" customFormat="1" ht="30" customHeight="1">
      <c r="A8" s="114" t="s">
        <v>31</v>
      </c>
      <c r="B8" s="267">
        <f>'Mod. B-E Linea'!C10</f>
        <v>0</v>
      </c>
      <c r="C8" s="267"/>
      <c r="D8" s="267"/>
      <c r="E8" s="267"/>
      <c r="F8" s="131"/>
    </row>
    <row r="9" spans="1:6" s="128" customFormat="1" ht="30" customHeight="1">
      <c r="A9" s="114" t="s">
        <v>32</v>
      </c>
      <c r="B9" s="267">
        <f>'Mod. B-E Linea'!C11</f>
        <v>0</v>
      </c>
      <c r="C9" s="267"/>
      <c r="D9" s="55"/>
      <c r="E9" s="114"/>
      <c r="F9" s="140">
        <f>'Mod. B-E Linea'!G7</f>
        <v>0</v>
      </c>
    </row>
    <row r="10" spans="1:6" s="128" customFormat="1" ht="25.5" customHeight="1">
      <c r="A10" s="263"/>
      <c r="B10" s="263"/>
      <c r="C10" s="135"/>
      <c r="D10" s="114"/>
      <c r="E10" s="114"/>
      <c r="F10" s="114"/>
    </row>
    <row r="11" spans="1:8" s="128" customFormat="1" ht="38.25">
      <c r="A11" s="276" t="str">
        <f>'Mod. B-E Linea'!C37</f>
        <v>Abbonamento mensile da 52 corse sc. 32%</v>
      </c>
      <c r="B11" s="276"/>
      <c r="C11" s="276"/>
      <c r="D11" s="276"/>
      <c r="E11" s="276"/>
      <c r="F11" s="276"/>
      <c r="H11" s="141" t="s">
        <v>127</v>
      </c>
    </row>
    <row r="12" spans="1:12" s="128" customFormat="1" ht="25.5" customHeight="1">
      <c r="A12" s="257" t="s">
        <v>128</v>
      </c>
      <c r="B12" s="258"/>
      <c r="C12" s="85" t="s">
        <v>51</v>
      </c>
      <c r="D12" s="85" t="s">
        <v>129</v>
      </c>
      <c r="E12" s="85" t="s">
        <v>53</v>
      </c>
      <c r="F12" s="85" t="s">
        <v>54</v>
      </c>
      <c r="H12" s="141"/>
      <c r="J12" s="274" t="s">
        <v>143</v>
      </c>
      <c r="L12" s="143" t="s">
        <v>135</v>
      </c>
    </row>
    <row r="13" spans="1:18" s="128" customFormat="1" ht="17.25" customHeight="1">
      <c r="A13" s="85" t="s">
        <v>131</v>
      </c>
      <c r="B13" s="85" t="s">
        <v>132</v>
      </c>
      <c r="C13" s="85"/>
      <c r="D13" s="85"/>
      <c r="E13" s="85" t="s">
        <v>133</v>
      </c>
      <c r="F13" s="84"/>
      <c r="H13" s="142" t="s">
        <v>134</v>
      </c>
      <c r="J13" s="275"/>
      <c r="R13" s="143"/>
    </row>
    <row r="14" spans="1:6" s="128" customFormat="1" ht="15" customHeight="1">
      <c r="A14" s="85"/>
      <c r="B14" s="85"/>
      <c r="C14" s="85" t="s">
        <v>57</v>
      </c>
      <c r="D14" s="85" t="s">
        <v>57</v>
      </c>
      <c r="E14" s="85" t="s">
        <v>57</v>
      </c>
      <c r="F14" s="85" t="s">
        <v>58</v>
      </c>
    </row>
    <row r="15" spans="1:18" s="128" customFormat="1" ht="15" customHeight="1">
      <c r="A15" s="85">
        <v>0</v>
      </c>
      <c r="B15" s="85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32</v>
      </c>
      <c r="L15" s="128">
        <v>52</v>
      </c>
      <c r="N15" s="149"/>
      <c r="R15" s="150"/>
    </row>
    <row r="16" spans="1:18" s="128" customFormat="1" ht="15" customHeight="1">
      <c r="A16" s="85">
        <f aca="true" t="shared" si="2" ref="A16:A37">B15</f>
        <v>10</v>
      </c>
      <c r="B16" s="85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47.5</v>
      </c>
      <c r="N16" s="149"/>
      <c r="R16" s="150"/>
    </row>
    <row r="17" spans="1:18" s="128" customFormat="1" ht="15" customHeight="1">
      <c r="A17" s="85">
        <f t="shared" si="2"/>
        <v>15</v>
      </c>
      <c r="B17" s="85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63</v>
      </c>
      <c r="N17" s="149"/>
      <c r="R17" s="150"/>
    </row>
    <row r="18" spans="1:18" s="128" customFormat="1" ht="15" customHeight="1">
      <c r="A18" s="85">
        <f t="shared" si="2"/>
        <v>20</v>
      </c>
      <c r="B18" s="85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70.5</v>
      </c>
      <c r="N18" s="149"/>
      <c r="R18" s="150"/>
    </row>
    <row r="19" spans="1:18" s="128" customFormat="1" ht="15" customHeight="1">
      <c r="A19" s="85">
        <f t="shared" si="2"/>
        <v>25</v>
      </c>
      <c r="B19" s="85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88.5</v>
      </c>
      <c r="N19" s="149"/>
      <c r="R19" s="150"/>
    </row>
    <row r="20" spans="1:18" s="128" customFormat="1" ht="15" customHeight="1">
      <c r="A20" s="85">
        <f t="shared" si="2"/>
        <v>30</v>
      </c>
      <c r="B20" s="85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105</v>
      </c>
      <c r="N20" s="149"/>
      <c r="R20" s="150"/>
    </row>
    <row r="21" spans="1:18" s="128" customFormat="1" ht="15" customHeight="1">
      <c r="A21" s="85">
        <f t="shared" si="2"/>
        <v>40</v>
      </c>
      <c r="B21" s="85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124</v>
      </c>
      <c r="N21" s="149"/>
      <c r="R21" s="150"/>
    </row>
    <row r="22" spans="1:18" s="128" customFormat="1" ht="15" customHeight="1">
      <c r="A22" s="85">
        <f t="shared" si="2"/>
        <v>50</v>
      </c>
      <c r="B22" s="85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141.5</v>
      </c>
      <c r="N22" s="149"/>
      <c r="R22" s="150"/>
    </row>
    <row r="23" spans="1:18" s="128" customFormat="1" ht="15" customHeight="1">
      <c r="A23" s="85">
        <f t="shared" si="2"/>
        <v>60</v>
      </c>
      <c r="B23" s="85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177</v>
      </c>
      <c r="N23" s="149"/>
      <c r="R23" s="150"/>
    </row>
    <row r="24" spans="1:18" s="128" customFormat="1" ht="15" customHeight="1">
      <c r="A24" s="85">
        <f t="shared" si="2"/>
        <v>70</v>
      </c>
      <c r="B24" s="85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212</v>
      </c>
      <c r="N24" s="149"/>
      <c r="R24" s="150"/>
    </row>
    <row r="25" spans="1:18" s="128" customFormat="1" ht="15" customHeight="1">
      <c r="A25" s="85">
        <f t="shared" si="2"/>
        <v>90</v>
      </c>
      <c r="B25" s="85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247.5</v>
      </c>
      <c r="N25" s="149"/>
      <c r="R25" s="150"/>
    </row>
    <row r="26" spans="1:18" s="128" customFormat="1" ht="15" customHeight="1">
      <c r="A26" s="85">
        <f t="shared" si="2"/>
        <v>110</v>
      </c>
      <c r="B26" s="85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283</v>
      </c>
      <c r="N26" s="149"/>
      <c r="R26" s="150"/>
    </row>
    <row r="27" spans="1:18" s="128" customFormat="1" ht="15" customHeight="1">
      <c r="A27" s="85">
        <f t="shared" si="2"/>
        <v>130</v>
      </c>
      <c r="B27" s="85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336</v>
      </c>
      <c r="N27" s="149"/>
      <c r="R27" s="150"/>
    </row>
    <row r="28" spans="1:18" s="128" customFormat="1" ht="15" customHeight="1">
      <c r="A28" s="85">
        <f t="shared" si="2"/>
        <v>150</v>
      </c>
      <c r="B28" s="85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371.5</v>
      </c>
      <c r="N28" s="149"/>
      <c r="R28" s="150"/>
    </row>
    <row r="29" spans="1:18" s="128" customFormat="1" ht="15" customHeight="1">
      <c r="A29" s="85">
        <f t="shared" si="2"/>
        <v>170</v>
      </c>
      <c r="B29" s="85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406.5</v>
      </c>
      <c r="N29" s="149"/>
      <c r="R29" s="150"/>
    </row>
    <row r="30" spans="1:18" s="128" customFormat="1" ht="15" customHeight="1">
      <c r="A30" s="85">
        <f t="shared" si="2"/>
        <v>190</v>
      </c>
      <c r="B30" s="85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459.5</v>
      </c>
      <c r="N30" s="149"/>
      <c r="R30" s="150"/>
    </row>
    <row r="31" spans="1:18" s="128" customFormat="1" ht="15" customHeight="1">
      <c r="A31" s="85">
        <f t="shared" si="2"/>
        <v>210</v>
      </c>
      <c r="B31" s="85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495</v>
      </c>
      <c r="N31" s="149"/>
      <c r="R31" s="150"/>
    </row>
    <row r="32" spans="1:18" s="128" customFormat="1" ht="15" customHeight="1">
      <c r="A32" s="85">
        <f t="shared" si="2"/>
        <v>230</v>
      </c>
      <c r="B32" s="85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548</v>
      </c>
      <c r="N32" s="149"/>
      <c r="R32" s="150"/>
    </row>
    <row r="33" spans="1:18" s="128" customFormat="1" ht="15" customHeight="1">
      <c r="A33" s="85">
        <f t="shared" si="2"/>
        <v>250</v>
      </c>
      <c r="B33" s="85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583.5</v>
      </c>
      <c r="N33" s="149"/>
      <c r="R33" s="150"/>
    </row>
    <row r="34" spans="1:18" s="128" customFormat="1" ht="15" customHeight="1">
      <c r="A34" s="85">
        <f t="shared" si="2"/>
        <v>270</v>
      </c>
      <c r="B34" s="85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619</v>
      </c>
      <c r="N34" s="149"/>
      <c r="R34" s="150"/>
    </row>
    <row r="35" spans="1:18" s="128" customFormat="1" ht="15" customHeight="1">
      <c r="A35" s="85">
        <f t="shared" si="2"/>
        <v>290</v>
      </c>
      <c r="B35" s="85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672</v>
      </c>
      <c r="N35" s="149"/>
      <c r="R35" s="150"/>
    </row>
    <row r="36" spans="1:18" s="128" customFormat="1" ht="15" customHeight="1">
      <c r="A36" s="85">
        <f t="shared" si="2"/>
        <v>310</v>
      </c>
      <c r="B36" s="85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707</v>
      </c>
      <c r="N36" s="149"/>
      <c r="R36" s="150"/>
    </row>
    <row r="37" spans="1:18" s="128" customFormat="1" ht="15" customHeight="1">
      <c r="A37" s="85">
        <f t="shared" si="2"/>
        <v>330</v>
      </c>
      <c r="B37" s="85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742.5</v>
      </c>
      <c r="N37" s="149"/>
      <c r="R37" s="150"/>
    </row>
    <row r="38" spans="1:6" s="128" customFormat="1" ht="23.25" customHeight="1">
      <c r="A38" s="254" t="s">
        <v>122</v>
      </c>
      <c r="B38" s="254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28" customFormat="1" ht="23.25" customHeight="1">
      <c r="A39" s="114"/>
      <c r="B39" s="114"/>
      <c r="C39" s="114"/>
      <c r="D39" s="114"/>
      <c r="E39" s="114"/>
      <c r="F39" s="114"/>
    </row>
    <row r="40" spans="1:7" s="54" customFormat="1" ht="15" customHeight="1">
      <c r="A40" s="51" t="s">
        <v>123</v>
      </c>
      <c r="B40" s="154">
        <f>Autocertificazione!B41</f>
        <v>0</v>
      </c>
      <c r="C40" s="111"/>
      <c r="D40" s="234" t="s">
        <v>124</v>
      </c>
      <c r="E40" s="234"/>
      <c r="F40" s="234"/>
      <c r="G40" s="109"/>
    </row>
    <row r="41" spans="1:7" s="54" customFormat="1" ht="15" customHeight="1">
      <c r="A41" s="51"/>
      <c r="B41" s="155"/>
      <c r="C41" s="51"/>
      <c r="D41" s="234" t="s">
        <v>125</v>
      </c>
      <c r="E41" s="234"/>
      <c r="F41" s="234"/>
      <c r="G41" s="109"/>
    </row>
    <row r="42" spans="1:7" s="54" customFormat="1" ht="15.75" customHeight="1">
      <c r="A42" s="51"/>
      <c r="B42" s="51"/>
      <c r="C42" s="51"/>
      <c r="D42" s="292"/>
      <c r="E42" s="292"/>
      <c r="F42" s="292"/>
      <c r="G42" s="51"/>
    </row>
    <row r="43" spans="1:7" s="54" customFormat="1" ht="14.25" customHeight="1">
      <c r="A43" s="51"/>
      <c r="B43" s="51"/>
      <c r="C43" s="51"/>
      <c r="D43" s="293"/>
      <c r="E43" s="293"/>
      <c r="F43" s="293"/>
      <c r="G43" s="51"/>
    </row>
    <row r="44" spans="1:7" s="128" customFormat="1" ht="9" customHeight="1">
      <c r="A44" s="55"/>
      <c r="B44" s="55"/>
      <c r="C44" s="55"/>
      <c r="D44" s="55"/>
      <c r="E44" s="55"/>
      <c r="F44" s="55"/>
      <c r="G44" s="114"/>
    </row>
    <row r="45" spans="1:6" s="128" customFormat="1" ht="12.75">
      <c r="A45" s="114"/>
      <c r="B45" s="114"/>
      <c r="C45" s="114"/>
      <c r="D45" s="114"/>
      <c r="E45" s="114"/>
      <c r="F45" s="114"/>
    </row>
    <row r="46" spans="1:4" s="128" customFormat="1" ht="54.75" customHeight="1">
      <c r="A46" s="233" t="s">
        <v>136</v>
      </c>
      <c r="B46" s="233"/>
      <c r="C46" s="261"/>
      <c r="D46" s="261"/>
    </row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  <row r="93" s="128" customFormat="1" ht="12.75"/>
    <row r="94" s="128" customFormat="1" ht="12.75"/>
    <row r="95" s="128" customFormat="1" ht="12.75"/>
    <row r="96" s="128" customFormat="1" ht="12.75"/>
    <row r="97" s="128" customFormat="1" ht="12.75"/>
    <row r="98" s="128" customFormat="1" ht="12.75"/>
    <row r="99" s="128" customFormat="1" ht="12.75"/>
    <row r="100" s="128" customFormat="1" ht="12.75"/>
    <row r="101" s="128" customFormat="1" ht="12.75"/>
    <row r="102" s="128" customFormat="1" ht="12.75"/>
    <row r="103" s="128" customFormat="1" ht="12.75"/>
    <row r="104" s="128" customFormat="1" ht="12.75"/>
    <row r="105" s="128" customFormat="1" ht="12.75"/>
    <row r="106" s="128" customFormat="1" ht="12.75"/>
    <row r="107" s="128" customFormat="1" ht="12.75"/>
    <row r="108" s="128" customFormat="1" ht="12.75"/>
    <row r="109" s="128" customFormat="1" ht="12.75"/>
    <row r="110" s="128" customFormat="1" ht="12.75"/>
    <row r="111" s="128" customFormat="1" ht="12.75"/>
    <row r="112" s="128" customFormat="1" ht="12.75"/>
    <row r="113" s="128" customFormat="1" ht="12.75"/>
    <row r="114" s="128" customFormat="1" ht="12.75"/>
    <row r="115" s="128" customFormat="1" ht="12.75"/>
    <row r="116" s="128" customFormat="1" ht="12.75"/>
    <row r="117" s="128" customFormat="1" ht="12.75"/>
    <row r="118" s="128" customFormat="1" ht="12.75"/>
    <row r="119" s="128" customFormat="1" ht="12.75"/>
    <row r="120" s="128" customFormat="1" ht="12.75"/>
    <row r="121" s="128" customFormat="1" ht="12.75"/>
    <row r="122" s="128" customFormat="1" ht="12.75"/>
    <row r="123" s="128" customFormat="1" ht="12.75"/>
    <row r="124" s="128" customFormat="1" ht="12.75"/>
    <row r="125" s="128" customFormat="1" ht="12.75"/>
    <row r="126" s="128" customFormat="1" ht="12.75"/>
    <row r="127" s="128" customFormat="1" ht="12.75"/>
    <row r="128" s="128" customFormat="1" ht="12.75"/>
    <row r="129" s="128" customFormat="1" ht="12.75"/>
    <row r="130" s="128" customFormat="1" ht="12.75"/>
    <row r="131" s="128" customFormat="1" ht="12.75"/>
    <row r="132" s="128" customFormat="1" ht="12.75"/>
    <row r="133" s="128" customFormat="1" ht="12.75"/>
    <row r="134" s="128" customFormat="1" ht="12.75"/>
    <row r="135" s="128" customFormat="1" ht="12.75"/>
    <row r="136" s="128" customFormat="1" ht="12.75"/>
    <row r="137" s="128" customFormat="1" ht="12.75"/>
    <row r="138" s="128" customFormat="1" ht="12.75"/>
    <row r="139" s="128" customFormat="1" ht="12.75"/>
    <row r="140" s="128" customFormat="1" ht="12.75"/>
    <row r="141" s="128" customFormat="1" ht="12.75"/>
    <row r="142" s="128" customFormat="1" ht="12.75"/>
    <row r="143" s="128" customFormat="1" ht="12.75"/>
    <row r="144" s="128" customFormat="1" ht="12.75"/>
    <row r="145" s="128" customFormat="1" ht="12.75"/>
    <row r="146" s="128" customFormat="1" ht="12.75"/>
    <row r="147" s="128" customFormat="1" ht="12.75"/>
    <row r="148" s="128" customFormat="1" ht="12.75"/>
    <row r="149" s="128" customFormat="1" ht="12.75"/>
    <row r="150" s="128" customFormat="1" ht="12.75"/>
    <row r="151" s="128" customFormat="1" ht="12.75"/>
    <row r="152" s="128" customFormat="1" ht="12.75"/>
    <row r="153" s="128" customFormat="1" ht="12.75"/>
    <row r="154" s="128" customFormat="1" ht="12.75"/>
  </sheetData>
  <sheetProtection sheet="1" selectLockedCells="1"/>
  <mergeCells count="15">
    <mergeCell ref="A46:D46"/>
    <mergeCell ref="A10:B10"/>
    <mergeCell ref="B9:C9"/>
    <mergeCell ref="B8:E8"/>
    <mergeCell ref="D41:F41"/>
    <mergeCell ref="D42:F43"/>
    <mergeCell ref="D40:F40"/>
    <mergeCell ref="A38:B38"/>
    <mergeCell ref="J12:J13"/>
    <mergeCell ref="A3:G3"/>
    <mergeCell ref="A11:F11"/>
    <mergeCell ref="A12:B12"/>
    <mergeCell ref="A4:C4"/>
    <mergeCell ref="A6:E6"/>
    <mergeCell ref="B7:E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R46"/>
  <sheetViews>
    <sheetView showGridLines="0" zoomScale="85" zoomScaleNormal="85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148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287" t="str">
        <f>'Mod. B-E Linea'!C38</f>
        <v>Abbonamento mensile da 60 corse sc. 32%</v>
      </c>
      <c r="B11" s="287"/>
      <c r="C11" s="287"/>
      <c r="D11" s="287"/>
      <c r="E11" s="287"/>
      <c r="F11" s="287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36.5</v>
      </c>
      <c r="L15" s="128">
        <v>60</v>
      </c>
      <c r="N15"/>
      <c r="R15" s="186"/>
    </row>
    <row r="16" spans="1:18" s="178" customFormat="1" ht="15" customHeight="1">
      <c r="A16" s="183">
        <f aca="true" t="shared" si="2" ref="A16:A37">B15</f>
        <v>10</v>
      </c>
      <c r="B16" s="183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54.5</v>
      </c>
      <c r="N16"/>
      <c r="R16" s="186"/>
    </row>
    <row r="17" spans="1:18" s="178" customFormat="1" ht="15" customHeight="1">
      <c r="A17" s="183">
        <f t="shared" si="2"/>
        <v>15</v>
      </c>
      <c r="B17" s="183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73</v>
      </c>
      <c r="N17"/>
      <c r="R17" s="186"/>
    </row>
    <row r="18" spans="1:18" s="178" customFormat="1" ht="15" customHeight="1">
      <c r="A18" s="183">
        <f t="shared" si="2"/>
        <v>20</v>
      </c>
      <c r="B18" s="183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81.5</v>
      </c>
      <c r="N18"/>
      <c r="R18" s="186"/>
    </row>
    <row r="19" spans="1:18" s="178" customFormat="1" ht="15" customHeight="1">
      <c r="A19" s="183">
        <f t="shared" si="2"/>
        <v>25</v>
      </c>
      <c r="B19" s="183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102</v>
      </c>
      <c r="N19"/>
      <c r="R19" s="186"/>
    </row>
    <row r="20" spans="1:18" s="178" customFormat="1" ht="15" customHeight="1">
      <c r="A20" s="183">
        <f t="shared" si="2"/>
        <v>30</v>
      </c>
      <c r="B20" s="183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120</v>
      </c>
      <c r="N20"/>
      <c r="R20" s="186"/>
    </row>
    <row r="21" spans="1:18" s="178" customFormat="1" ht="15" customHeight="1">
      <c r="A21" s="183">
        <f t="shared" si="2"/>
        <v>40</v>
      </c>
      <c r="B21" s="183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143</v>
      </c>
      <c r="N21"/>
      <c r="R21" s="186"/>
    </row>
    <row r="22" spans="1:18" s="178" customFormat="1" ht="15" customHeight="1">
      <c r="A22" s="183">
        <f t="shared" si="2"/>
        <v>50</v>
      </c>
      <c r="B22" s="183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163</v>
      </c>
      <c r="N22"/>
      <c r="R22" s="186"/>
    </row>
    <row r="23" spans="1:18" s="178" customFormat="1" ht="15" customHeight="1">
      <c r="A23" s="183">
        <f t="shared" si="2"/>
        <v>60</v>
      </c>
      <c r="B23" s="183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204</v>
      </c>
      <c r="N23"/>
      <c r="R23" s="186"/>
    </row>
    <row r="24" spans="1:18" s="178" customFormat="1" ht="15" customHeight="1">
      <c r="A24" s="183">
        <f t="shared" si="2"/>
        <v>70</v>
      </c>
      <c r="B24" s="183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245</v>
      </c>
      <c r="N24"/>
      <c r="R24" s="186"/>
    </row>
    <row r="25" spans="1:18" s="178" customFormat="1" ht="15" customHeight="1">
      <c r="A25" s="183">
        <f t="shared" si="2"/>
        <v>90</v>
      </c>
      <c r="B25" s="183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285.5</v>
      </c>
      <c r="N25"/>
      <c r="R25" s="186"/>
    </row>
    <row r="26" spans="1:18" s="178" customFormat="1" ht="15" customHeight="1">
      <c r="A26" s="183">
        <f t="shared" si="2"/>
        <v>110</v>
      </c>
      <c r="B26" s="183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326.5</v>
      </c>
      <c r="N26"/>
      <c r="R26" s="186"/>
    </row>
    <row r="27" spans="1:18" s="178" customFormat="1" ht="15" customHeight="1">
      <c r="A27" s="183">
        <f t="shared" si="2"/>
        <v>130</v>
      </c>
      <c r="B27" s="183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387.5</v>
      </c>
      <c r="N27"/>
      <c r="R27" s="186"/>
    </row>
    <row r="28" spans="1:18" s="178" customFormat="1" ht="15" customHeight="1">
      <c r="A28" s="183">
        <f t="shared" si="2"/>
        <v>150</v>
      </c>
      <c r="B28" s="183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428.5</v>
      </c>
      <c r="N28"/>
      <c r="R28" s="186"/>
    </row>
    <row r="29" spans="1:18" s="178" customFormat="1" ht="15" customHeight="1">
      <c r="A29" s="183">
        <f t="shared" si="2"/>
        <v>170</v>
      </c>
      <c r="B29" s="183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469</v>
      </c>
      <c r="N29"/>
      <c r="R29" s="186"/>
    </row>
    <row r="30" spans="1:18" s="178" customFormat="1" ht="15" customHeight="1">
      <c r="A30" s="183">
        <f t="shared" si="2"/>
        <v>190</v>
      </c>
      <c r="B30" s="183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530.5</v>
      </c>
      <c r="N30"/>
      <c r="R30" s="186"/>
    </row>
    <row r="31" spans="1:18" s="178" customFormat="1" ht="15" customHeight="1">
      <c r="A31" s="183">
        <f t="shared" si="2"/>
        <v>210</v>
      </c>
      <c r="B31" s="183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571</v>
      </c>
      <c r="N31"/>
      <c r="R31" s="186"/>
    </row>
    <row r="32" spans="1:18" s="178" customFormat="1" ht="15" customHeight="1">
      <c r="A32" s="183">
        <f t="shared" si="2"/>
        <v>230</v>
      </c>
      <c r="B32" s="183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632.5</v>
      </c>
      <c r="N32"/>
      <c r="R32" s="186"/>
    </row>
    <row r="33" spans="1:18" s="178" customFormat="1" ht="15" customHeight="1">
      <c r="A33" s="183">
        <f t="shared" si="2"/>
        <v>250</v>
      </c>
      <c r="B33" s="183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673</v>
      </c>
      <c r="N33"/>
      <c r="R33" s="186"/>
    </row>
    <row r="34" spans="1:18" s="178" customFormat="1" ht="15" customHeight="1">
      <c r="A34" s="183">
        <f t="shared" si="2"/>
        <v>270</v>
      </c>
      <c r="B34" s="183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714</v>
      </c>
      <c r="N34"/>
      <c r="R34" s="186"/>
    </row>
    <row r="35" spans="1:18" s="178" customFormat="1" ht="15" customHeight="1">
      <c r="A35" s="183">
        <f t="shared" si="2"/>
        <v>290</v>
      </c>
      <c r="B35" s="183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775</v>
      </c>
      <c r="N35"/>
      <c r="R35" s="186"/>
    </row>
    <row r="36" spans="1:18" s="178" customFormat="1" ht="15" customHeight="1">
      <c r="A36" s="183">
        <f t="shared" si="2"/>
        <v>310</v>
      </c>
      <c r="B36" s="183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816</v>
      </c>
      <c r="N36"/>
      <c r="R36" s="186"/>
    </row>
    <row r="37" spans="1:18" s="178" customFormat="1" ht="15" customHeight="1">
      <c r="A37" s="183">
        <f t="shared" si="2"/>
        <v>330</v>
      </c>
      <c r="B37" s="183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857</v>
      </c>
      <c r="N37"/>
      <c r="R37" s="186"/>
    </row>
    <row r="38" spans="1:6" s="178" customFormat="1" ht="23.25" customHeight="1">
      <c r="A38" s="291" t="s">
        <v>122</v>
      </c>
      <c r="B38" s="291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78" customFormat="1" ht="23.25" customHeight="1">
      <c r="A39" s="177"/>
      <c r="B39" s="177"/>
      <c r="C39" s="177"/>
      <c r="D39" s="177"/>
      <c r="E39" s="177"/>
      <c r="F39" s="177"/>
    </row>
    <row r="40" spans="1:7" s="11" customFormat="1" ht="15" customHeight="1">
      <c r="A40" s="187" t="s">
        <v>123</v>
      </c>
      <c r="B40" s="154">
        <f>Autocertificazione!B41</f>
        <v>0</v>
      </c>
      <c r="C40" s="111"/>
      <c r="D40" s="294" t="s">
        <v>124</v>
      </c>
      <c r="E40" s="294"/>
      <c r="F40" s="294"/>
      <c r="G40" s="188"/>
    </row>
    <row r="41" spans="1:7" s="11" customFormat="1" ht="15" customHeight="1">
      <c r="A41" s="187"/>
      <c r="B41" s="155"/>
      <c r="C41" s="187"/>
      <c r="D41" s="294" t="s">
        <v>125</v>
      </c>
      <c r="E41" s="294"/>
      <c r="F41" s="294"/>
      <c r="G41" s="188"/>
    </row>
    <row r="42" spans="1:7" s="11" customFormat="1" ht="15.75" customHeight="1">
      <c r="A42" s="187"/>
      <c r="B42" s="187"/>
      <c r="C42" s="187"/>
      <c r="D42" s="292"/>
      <c r="E42" s="292"/>
      <c r="F42" s="292"/>
      <c r="G42" s="112"/>
    </row>
    <row r="43" spans="1:7" s="11" customFormat="1" ht="14.25" customHeight="1">
      <c r="A43" s="187"/>
      <c r="B43" s="187"/>
      <c r="C43" s="187"/>
      <c r="D43" s="293"/>
      <c r="E43" s="293"/>
      <c r="F43" s="293"/>
      <c r="G43" s="112"/>
    </row>
    <row r="44" spans="1:7" s="178" customFormat="1" ht="9" customHeight="1">
      <c r="A44" s="176"/>
      <c r="B44" s="176"/>
      <c r="C44" s="176"/>
      <c r="D44" s="176"/>
      <c r="E44" s="176"/>
      <c r="F44" s="176"/>
      <c r="G44" s="177"/>
    </row>
    <row r="45" spans="1:6" s="178" customFormat="1" ht="12.75">
      <c r="A45" s="177"/>
      <c r="B45" s="177"/>
      <c r="C45" s="177"/>
      <c r="D45" s="177"/>
      <c r="E45" s="177"/>
      <c r="F45" s="177"/>
    </row>
    <row r="46" spans="1:4" s="178" customFormat="1" ht="54.75" customHeight="1">
      <c r="A46" s="279" t="s">
        <v>136</v>
      </c>
      <c r="B46" s="279"/>
      <c r="C46" s="280"/>
      <c r="D46" s="280"/>
    </row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  <row r="148" s="178" customFormat="1" ht="12.75"/>
    <row r="149" s="178" customFormat="1" ht="12.75"/>
    <row r="150" s="178" customFormat="1" ht="12.75"/>
    <row r="151" s="178" customFormat="1" ht="12.75"/>
    <row r="152" s="178" customFormat="1" ht="12.75"/>
    <row r="153" s="178" customFormat="1" ht="12.75"/>
    <row r="154" s="178" customFormat="1" ht="12.75"/>
  </sheetData>
  <sheetProtection sheet="1" selectLockedCells="1"/>
  <mergeCells count="15">
    <mergeCell ref="A3:G3"/>
    <mergeCell ref="A11:F11"/>
    <mergeCell ref="A12:B12"/>
    <mergeCell ref="D40:F40"/>
    <mergeCell ref="A6:E6"/>
    <mergeCell ref="A38:B38"/>
    <mergeCell ref="J12:J13"/>
    <mergeCell ref="A46:D46"/>
    <mergeCell ref="A10:B10"/>
    <mergeCell ref="A4:C4"/>
    <mergeCell ref="B9:C9"/>
    <mergeCell ref="B8:E8"/>
    <mergeCell ref="B7:E7"/>
    <mergeCell ref="D41:F41"/>
    <mergeCell ref="D42:F4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R46"/>
  <sheetViews>
    <sheetView showGridLines="0" zoomScale="85" zoomScaleNormal="85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149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287" t="str">
        <f>'Mod. B-E Linea'!C40</f>
        <v>Abbonamento annuale da 460 corse sc. 32%</v>
      </c>
      <c r="B11" s="287"/>
      <c r="C11" s="287"/>
      <c r="D11" s="287"/>
      <c r="E11" s="287"/>
      <c r="F11" s="287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257</v>
      </c>
      <c r="L15" s="128">
        <v>460</v>
      </c>
      <c r="N15"/>
      <c r="R15" s="186"/>
    </row>
    <row r="16" spans="1:18" s="178" customFormat="1" ht="15" customHeight="1">
      <c r="A16" s="183">
        <f aca="true" t="shared" si="2" ref="A16:A37">B15</f>
        <v>10</v>
      </c>
      <c r="B16" s="183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385</v>
      </c>
      <c r="N16"/>
      <c r="R16" s="186"/>
    </row>
    <row r="17" spans="1:18" s="178" customFormat="1" ht="15" customHeight="1">
      <c r="A17" s="183">
        <f t="shared" si="2"/>
        <v>15</v>
      </c>
      <c r="B17" s="183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513</v>
      </c>
      <c r="N17"/>
      <c r="R17" s="186"/>
    </row>
    <row r="18" spans="1:18" s="178" customFormat="1" ht="15" customHeight="1">
      <c r="A18" s="183">
        <f t="shared" si="2"/>
        <v>20</v>
      </c>
      <c r="B18" s="183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625.5</v>
      </c>
      <c r="N18"/>
      <c r="R18" s="186"/>
    </row>
    <row r="19" spans="1:18" s="178" customFormat="1" ht="15" customHeight="1">
      <c r="A19" s="183">
        <f t="shared" si="2"/>
        <v>25</v>
      </c>
      <c r="B19" s="183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782</v>
      </c>
      <c r="N19"/>
      <c r="R19" s="186"/>
    </row>
    <row r="20" spans="1:18" s="178" customFormat="1" ht="15" customHeight="1">
      <c r="A20" s="183">
        <f t="shared" si="2"/>
        <v>30</v>
      </c>
      <c r="B20" s="183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938.5</v>
      </c>
      <c r="N20"/>
      <c r="R20" s="186"/>
    </row>
    <row r="21" spans="1:18" s="178" customFormat="1" ht="15" customHeight="1">
      <c r="A21" s="183">
        <f t="shared" si="2"/>
        <v>40</v>
      </c>
      <c r="B21" s="183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1095</v>
      </c>
      <c r="N21"/>
      <c r="R21" s="186"/>
    </row>
    <row r="22" spans="1:18" s="178" customFormat="1" ht="15" customHeight="1">
      <c r="A22" s="183">
        <f t="shared" si="2"/>
        <v>50</v>
      </c>
      <c r="B22" s="183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1251</v>
      </c>
      <c r="N22"/>
      <c r="R22" s="186"/>
    </row>
    <row r="23" spans="1:18" s="178" customFormat="1" ht="15" customHeight="1">
      <c r="A23" s="183">
        <f t="shared" si="2"/>
        <v>60</v>
      </c>
      <c r="B23" s="183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1564</v>
      </c>
      <c r="N23"/>
      <c r="R23" s="186"/>
    </row>
    <row r="24" spans="1:18" s="178" customFormat="1" ht="15" customHeight="1">
      <c r="A24" s="183">
        <f t="shared" si="2"/>
        <v>70</v>
      </c>
      <c r="B24" s="183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1877</v>
      </c>
      <c r="N24"/>
      <c r="R24" s="186"/>
    </row>
    <row r="25" spans="1:18" s="178" customFormat="1" ht="15" customHeight="1">
      <c r="A25" s="183">
        <f t="shared" si="2"/>
        <v>90</v>
      </c>
      <c r="B25" s="183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2189.5</v>
      </c>
      <c r="N25"/>
      <c r="R25" s="186"/>
    </row>
    <row r="26" spans="1:18" s="178" customFormat="1" ht="15" customHeight="1">
      <c r="A26" s="183">
        <f t="shared" si="2"/>
        <v>110</v>
      </c>
      <c r="B26" s="183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2502.5</v>
      </c>
      <c r="N26"/>
      <c r="R26" s="186"/>
    </row>
    <row r="27" spans="1:18" s="178" customFormat="1" ht="15" customHeight="1">
      <c r="A27" s="183">
        <f t="shared" si="2"/>
        <v>130</v>
      </c>
      <c r="B27" s="183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2971.5</v>
      </c>
      <c r="N27"/>
      <c r="R27" s="186"/>
    </row>
    <row r="28" spans="1:18" s="178" customFormat="1" ht="15" customHeight="1">
      <c r="A28" s="183">
        <f t="shared" si="2"/>
        <v>150</v>
      </c>
      <c r="B28" s="183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3284.5</v>
      </c>
      <c r="N28"/>
      <c r="R28" s="186"/>
    </row>
    <row r="29" spans="1:18" s="178" customFormat="1" ht="15" customHeight="1">
      <c r="A29" s="183">
        <f t="shared" si="2"/>
        <v>170</v>
      </c>
      <c r="B29" s="183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3597</v>
      </c>
      <c r="N29"/>
      <c r="R29" s="186"/>
    </row>
    <row r="30" spans="1:18" s="178" customFormat="1" ht="15" customHeight="1">
      <c r="A30" s="183">
        <f t="shared" si="2"/>
        <v>190</v>
      </c>
      <c r="B30" s="183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4066.5</v>
      </c>
      <c r="N30"/>
      <c r="R30" s="186"/>
    </row>
    <row r="31" spans="1:18" s="178" customFormat="1" ht="15" customHeight="1">
      <c r="A31" s="183">
        <f t="shared" si="2"/>
        <v>210</v>
      </c>
      <c r="B31" s="183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4379</v>
      </c>
      <c r="N31"/>
      <c r="R31" s="186"/>
    </row>
    <row r="32" spans="1:18" s="178" customFormat="1" ht="15" customHeight="1">
      <c r="A32" s="183">
        <f t="shared" si="2"/>
        <v>230</v>
      </c>
      <c r="B32" s="183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4848.5</v>
      </c>
      <c r="N32"/>
      <c r="R32" s="186"/>
    </row>
    <row r="33" spans="1:18" s="178" customFormat="1" ht="15" customHeight="1">
      <c r="A33" s="183">
        <f t="shared" si="2"/>
        <v>250</v>
      </c>
      <c r="B33" s="183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5161</v>
      </c>
      <c r="N33"/>
      <c r="R33" s="186"/>
    </row>
    <row r="34" spans="1:18" s="178" customFormat="1" ht="15" customHeight="1">
      <c r="A34" s="183">
        <f t="shared" si="2"/>
        <v>270</v>
      </c>
      <c r="B34" s="183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5474</v>
      </c>
      <c r="N34"/>
      <c r="R34" s="186"/>
    </row>
    <row r="35" spans="1:18" s="178" customFormat="1" ht="15" customHeight="1">
      <c r="A35" s="183">
        <f t="shared" si="2"/>
        <v>290</v>
      </c>
      <c r="B35" s="183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5943</v>
      </c>
      <c r="N35"/>
      <c r="R35" s="186"/>
    </row>
    <row r="36" spans="1:18" s="178" customFormat="1" ht="15" customHeight="1">
      <c r="A36" s="183">
        <f t="shared" si="2"/>
        <v>310</v>
      </c>
      <c r="B36" s="183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6256</v>
      </c>
      <c r="N36"/>
      <c r="R36" s="186"/>
    </row>
    <row r="37" spans="1:18" s="178" customFormat="1" ht="15" customHeight="1">
      <c r="A37" s="183">
        <f t="shared" si="2"/>
        <v>330</v>
      </c>
      <c r="B37" s="183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6569</v>
      </c>
      <c r="N37"/>
      <c r="R37" s="186"/>
    </row>
    <row r="38" spans="1:6" s="178" customFormat="1" ht="23.25" customHeight="1">
      <c r="A38" s="291" t="s">
        <v>122</v>
      </c>
      <c r="B38" s="291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78" customFormat="1" ht="23.25" customHeight="1">
      <c r="A39" s="177"/>
      <c r="B39" s="177"/>
      <c r="C39" s="177"/>
      <c r="D39" s="177"/>
      <c r="E39" s="177"/>
      <c r="F39" s="177"/>
    </row>
    <row r="40" spans="1:7" s="11" customFormat="1" ht="15" customHeight="1">
      <c r="A40" s="187" t="s">
        <v>123</v>
      </c>
      <c r="B40" s="154">
        <f>Autocertificazione!B41</f>
        <v>0</v>
      </c>
      <c r="C40" s="111"/>
      <c r="D40" s="294" t="s">
        <v>124</v>
      </c>
      <c r="E40" s="294"/>
      <c r="F40" s="294"/>
      <c r="G40" s="188"/>
    </row>
    <row r="41" spans="1:7" s="11" customFormat="1" ht="15" customHeight="1">
      <c r="A41" s="187"/>
      <c r="B41" s="155"/>
      <c r="C41" s="187"/>
      <c r="D41" s="294" t="s">
        <v>125</v>
      </c>
      <c r="E41" s="294"/>
      <c r="F41" s="294"/>
      <c r="G41" s="188"/>
    </row>
    <row r="42" spans="1:7" s="11" customFormat="1" ht="15.75" customHeight="1">
      <c r="A42" s="187"/>
      <c r="B42" s="187"/>
      <c r="C42" s="187"/>
      <c r="D42" s="292"/>
      <c r="E42" s="292"/>
      <c r="F42" s="292"/>
      <c r="G42" s="112"/>
    </row>
    <row r="43" spans="1:7" s="11" customFormat="1" ht="14.25" customHeight="1">
      <c r="A43" s="187"/>
      <c r="B43" s="187"/>
      <c r="C43" s="187"/>
      <c r="D43" s="293"/>
      <c r="E43" s="293"/>
      <c r="F43" s="293"/>
      <c r="G43" s="112"/>
    </row>
    <row r="44" spans="1:7" s="178" customFormat="1" ht="9" customHeight="1">
      <c r="A44" s="176"/>
      <c r="B44" s="176"/>
      <c r="C44" s="176"/>
      <c r="D44" s="176"/>
      <c r="E44" s="176"/>
      <c r="F44" s="176"/>
      <c r="G44" s="177"/>
    </row>
    <row r="45" spans="1:6" s="178" customFormat="1" ht="12.75">
      <c r="A45" s="177"/>
      <c r="B45" s="177"/>
      <c r="C45" s="177"/>
      <c r="D45" s="177"/>
      <c r="E45" s="177"/>
      <c r="F45" s="177"/>
    </row>
    <row r="46" spans="1:4" s="178" customFormat="1" ht="54.75" customHeight="1">
      <c r="A46" s="279" t="s">
        <v>136</v>
      </c>
      <c r="B46" s="279"/>
      <c r="C46" s="280"/>
      <c r="D46" s="280"/>
    </row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  <row r="148" s="178" customFormat="1" ht="12.75"/>
    <row r="149" s="178" customFormat="1" ht="12.75"/>
    <row r="150" s="178" customFormat="1" ht="12.75"/>
    <row r="151" s="178" customFormat="1" ht="12.75"/>
    <row r="152" s="178" customFormat="1" ht="12.75"/>
    <row r="153" s="178" customFormat="1" ht="12.75"/>
    <row r="154" s="178" customFormat="1" ht="12.75"/>
  </sheetData>
  <sheetProtection sheet="1" selectLockedCells="1"/>
  <mergeCells count="15">
    <mergeCell ref="A46:D46"/>
    <mergeCell ref="A10:B10"/>
    <mergeCell ref="B9:C9"/>
    <mergeCell ref="B8:E8"/>
    <mergeCell ref="D41:F41"/>
    <mergeCell ref="D42:F43"/>
    <mergeCell ref="D40:F40"/>
    <mergeCell ref="A38:B38"/>
    <mergeCell ref="J12:J13"/>
    <mergeCell ref="A3:G3"/>
    <mergeCell ref="A11:F11"/>
    <mergeCell ref="A12:B12"/>
    <mergeCell ref="A4:C4"/>
    <mergeCell ref="A6:E6"/>
    <mergeCell ref="B7:E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R46"/>
  <sheetViews>
    <sheetView showGridLines="0" zoomScale="85" zoomScaleNormal="85" zoomScalePageLayoutView="0" workbookViewId="0" topLeftCell="A1">
      <selection activeCell="N15" sqref="N15"/>
    </sheetView>
  </sheetViews>
  <sheetFormatPr defaultColWidth="8.7109375" defaultRowHeight="12.75"/>
  <cols>
    <col min="1" max="4" width="17.00390625" style="127" customWidth="1"/>
    <col min="5" max="5" width="23.00390625" style="127" customWidth="1"/>
    <col min="6" max="6" width="23.8515625" style="127" customWidth="1"/>
    <col min="7" max="7" width="8.7109375" style="127" customWidth="1"/>
    <col min="8" max="8" width="11.28125" style="127" customWidth="1"/>
    <col min="9" max="9" width="5.7109375" style="127" customWidth="1"/>
    <col min="10" max="10" width="12.28125" style="127" customWidth="1"/>
    <col min="11" max="11" width="6.8515625" style="127" customWidth="1"/>
    <col min="12" max="12" width="10.28125" style="127" customWidth="1"/>
    <col min="13" max="17" width="8.7109375" style="127" customWidth="1"/>
    <col min="18" max="18" width="9.8515625" style="127" customWidth="1"/>
    <col min="19" max="16384" width="8.7109375" style="127" customWidth="1"/>
  </cols>
  <sheetData>
    <row r="1" spans="1:12" ht="24" customHeight="1">
      <c r="A1" s="157"/>
      <c r="B1" s="157"/>
      <c r="C1" s="157"/>
      <c r="D1" s="157"/>
      <c r="E1" s="158"/>
      <c r="F1" s="159"/>
      <c r="G1" s="159"/>
      <c r="H1" s="126"/>
      <c r="J1" s="126"/>
      <c r="L1" s="126"/>
    </row>
    <row r="2" spans="1:12" ht="12.75">
      <c r="A2" s="157"/>
      <c r="B2" s="157"/>
      <c r="C2" s="157"/>
      <c r="D2" s="157"/>
      <c r="E2" s="158"/>
      <c r="F2" s="158"/>
      <c r="G2" s="159"/>
      <c r="H2" s="126"/>
      <c r="J2" s="126"/>
      <c r="L2" s="126"/>
    </row>
    <row r="3" spans="1:7" s="54" customFormat="1" ht="102.75" customHeight="1">
      <c r="A3" s="259"/>
      <c r="B3" s="260"/>
      <c r="C3" s="260"/>
      <c r="D3" s="260"/>
      <c r="E3" s="260"/>
      <c r="F3" s="260"/>
      <c r="G3" s="260"/>
    </row>
    <row r="4" spans="1:7" s="128" customFormat="1" ht="33" customHeight="1">
      <c r="A4" s="262" t="s">
        <v>150</v>
      </c>
      <c r="B4" s="262"/>
      <c r="C4" s="262"/>
      <c r="D4" s="55"/>
      <c r="E4" s="55"/>
      <c r="F4" s="55"/>
      <c r="G4" s="114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28" customFormat="1" ht="23.25" customHeight="1">
      <c r="A6" s="269"/>
      <c r="B6" s="269"/>
      <c r="C6" s="269"/>
      <c r="D6" s="269"/>
      <c r="E6" s="263"/>
      <c r="F6" s="136"/>
    </row>
    <row r="7" spans="1:6" s="128" customFormat="1" ht="30" customHeight="1">
      <c r="A7" s="114" t="s">
        <v>29</v>
      </c>
      <c r="B7" s="264">
        <f>Autocertificazione!D10</f>
        <v>0</v>
      </c>
      <c r="C7" s="265"/>
      <c r="D7" s="265"/>
      <c r="E7" s="266"/>
      <c r="F7" s="138">
        <f>'Mod. B1 corsa semplice'!F7</f>
        <v>0</v>
      </c>
    </row>
    <row r="8" spans="1:6" s="128" customFormat="1" ht="30" customHeight="1">
      <c r="A8" s="114" t="s">
        <v>31</v>
      </c>
      <c r="B8" s="267">
        <f>'Mod. B-E Linea'!C10</f>
        <v>0</v>
      </c>
      <c r="C8" s="267"/>
      <c r="D8" s="267"/>
      <c r="E8" s="267"/>
      <c r="F8" s="131"/>
    </row>
    <row r="9" spans="1:6" s="128" customFormat="1" ht="30" customHeight="1">
      <c r="A9" s="114" t="s">
        <v>32</v>
      </c>
      <c r="B9" s="267">
        <f>'Mod. B-E Linea'!C11</f>
        <v>0</v>
      </c>
      <c r="C9" s="267"/>
      <c r="D9" s="55"/>
      <c r="E9" s="114"/>
      <c r="F9" s="140">
        <f>'Mod. B-E Linea'!G7</f>
        <v>0</v>
      </c>
    </row>
    <row r="10" spans="1:6" s="128" customFormat="1" ht="25.5" customHeight="1">
      <c r="A10" s="263"/>
      <c r="B10" s="263"/>
      <c r="C10" s="135"/>
      <c r="D10" s="114"/>
      <c r="E10" s="114"/>
      <c r="F10" s="114"/>
    </row>
    <row r="11" spans="1:8" s="128" customFormat="1" ht="38.25">
      <c r="A11" s="295" t="str">
        <f>'Mod. B-E Linea'!C42</f>
        <v>Abbonamento mensile studenti sotto soglia ISEE da 26 corse sc. 55% (mese di inizio o fine dell'anno scolastico)</v>
      </c>
      <c r="B11" s="295"/>
      <c r="C11" s="295"/>
      <c r="D11" s="295"/>
      <c r="E11" s="295"/>
      <c r="F11" s="295"/>
      <c r="H11" s="141" t="s">
        <v>127</v>
      </c>
    </row>
    <row r="12" spans="1:12" s="128" customFormat="1" ht="25.5" customHeight="1">
      <c r="A12" s="257" t="s">
        <v>128</v>
      </c>
      <c r="B12" s="258"/>
      <c r="C12" s="85" t="s">
        <v>51</v>
      </c>
      <c r="D12" s="85" t="s">
        <v>129</v>
      </c>
      <c r="E12" s="85" t="s">
        <v>53</v>
      </c>
      <c r="F12" s="85" t="s">
        <v>54</v>
      </c>
      <c r="H12" s="141"/>
      <c r="J12" s="274" t="s">
        <v>143</v>
      </c>
      <c r="L12" s="143" t="s">
        <v>135</v>
      </c>
    </row>
    <row r="13" spans="1:18" s="128" customFormat="1" ht="17.25" customHeight="1">
      <c r="A13" s="85" t="s">
        <v>131</v>
      </c>
      <c r="B13" s="85" t="s">
        <v>132</v>
      </c>
      <c r="C13" s="85"/>
      <c r="D13" s="85"/>
      <c r="E13" s="85" t="s">
        <v>133</v>
      </c>
      <c r="F13" s="84"/>
      <c r="H13" s="142" t="s">
        <v>134</v>
      </c>
      <c r="J13" s="275"/>
      <c r="R13" s="143"/>
    </row>
    <row r="14" spans="1:6" s="128" customFormat="1" ht="15" customHeight="1">
      <c r="A14" s="85"/>
      <c r="B14" s="85"/>
      <c r="C14" s="85" t="s">
        <v>57</v>
      </c>
      <c r="D14" s="85" t="s">
        <v>57</v>
      </c>
      <c r="E14" s="85" t="s">
        <v>57</v>
      </c>
      <c r="F14" s="85" t="s">
        <v>58</v>
      </c>
    </row>
    <row r="15" spans="1:18" s="128" customFormat="1" ht="15" customHeight="1">
      <c r="A15" s="85">
        <v>0</v>
      </c>
      <c r="B15" s="85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9.5</v>
      </c>
      <c r="L15" s="128">
        <v>26</v>
      </c>
      <c r="R15" s="150"/>
    </row>
    <row r="16" spans="1:18" s="128" customFormat="1" ht="15" customHeight="1">
      <c r="A16" s="85">
        <f aca="true" t="shared" si="2" ref="A16:A37">B15</f>
        <v>10</v>
      </c>
      <c r="B16" s="85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14.25</v>
      </c>
      <c r="R16" s="150"/>
    </row>
    <row r="17" spans="1:18" s="128" customFormat="1" ht="15" customHeight="1">
      <c r="A17" s="85">
        <f t="shared" si="2"/>
        <v>15</v>
      </c>
      <c r="B17" s="85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19.25</v>
      </c>
      <c r="R17" s="150"/>
    </row>
    <row r="18" spans="1:18" s="128" customFormat="1" ht="15" customHeight="1">
      <c r="A18" s="85">
        <f t="shared" si="2"/>
        <v>20</v>
      </c>
      <c r="B18" s="85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23.5</v>
      </c>
      <c r="R18" s="150"/>
    </row>
    <row r="19" spans="1:18" s="128" customFormat="1" ht="15" customHeight="1">
      <c r="A19" s="85">
        <f t="shared" si="2"/>
        <v>25</v>
      </c>
      <c r="B19" s="85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29.25</v>
      </c>
      <c r="R19" s="150"/>
    </row>
    <row r="20" spans="1:18" s="128" customFormat="1" ht="15" customHeight="1">
      <c r="A20" s="85">
        <f t="shared" si="2"/>
        <v>30</v>
      </c>
      <c r="B20" s="85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33</v>
      </c>
      <c r="R20" s="150"/>
    </row>
    <row r="21" spans="1:18" s="128" customFormat="1" ht="15" customHeight="1">
      <c r="A21" s="85">
        <f t="shared" si="2"/>
        <v>40</v>
      </c>
      <c r="B21" s="85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41</v>
      </c>
      <c r="R21" s="150"/>
    </row>
    <row r="22" spans="1:18" s="128" customFormat="1" ht="15" customHeight="1">
      <c r="A22" s="85">
        <f t="shared" si="2"/>
        <v>50</v>
      </c>
      <c r="B22" s="85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46.75</v>
      </c>
      <c r="R22" s="150"/>
    </row>
    <row r="23" spans="1:18" s="128" customFormat="1" ht="15" customHeight="1">
      <c r="A23" s="85">
        <f t="shared" si="2"/>
        <v>60</v>
      </c>
      <c r="B23" s="85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58.5</v>
      </c>
      <c r="R23" s="150"/>
    </row>
    <row r="24" spans="1:18" s="128" customFormat="1" ht="15" customHeight="1">
      <c r="A24" s="85">
        <f t="shared" si="2"/>
        <v>70</v>
      </c>
      <c r="B24" s="85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70.25</v>
      </c>
      <c r="R24" s="150"/>
    </row>
    <row r="25" spans="1:18" s="128" customFormat="1" ht="15" customHeight="1">
      <c r="A25" s="85">
        <f t="shared" si="2"/>
        <v>90</v>
      </c>
      <c r="B25" s="85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82</v>
      </c>
      <c r="R25" s="150"/>
    </row>
    <row r="26" spans="1:18" s="128" customFormat="1" ht="15" customHeight="1">
      <c r="A26" s="85">
        <f t="shared" si="2"/>
        <v>110</v>
      </c>
      <c r="B26" s="85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93.5</v>
      </c>
      <c r="R26" s="150"/>
    </row>
    <row r="27" spans="1:18" s="128" customFormat="1" ht="15" customHeight="1">
      <c r="A27" s="85">
        <f t="shared" si="2"/>
        <v>130</v>
      </c>
      <c r="B27" s="85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111.25</v>
      </c>
      <c r="R27" s="150"/>
    </row>
    <row r="28" spans="1:18" s="128" customFormat="1" ht="15" customHeight="1">
      <c r="A28" s="85">
        <f t="shared" si="2"/>
        <v>150</v>
      </c>
      <c r="B28" s="85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122.75</v>
      </c>
      <c r="R28" s="150"/>
    </row>
    <row r="29" spans="1:18" s="128" customFormat="1" ht="15" customHeight="1">
      <c r="A29" s="85">
        <f t="shared" si="2"/>
        <v>170</v>
      </c>
      <c r="B29" s="85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134.5</v>
      </c>
      <c r="R29" s="150"/>
    </row>
    <row r="30" spans="1:18" s="128" customFormat="1" ht="15" customHeight="1">
      <c r="A30" s="85">
        <f t="shared" si="2"/>
        <v>190</v>
      </c>
      <c r="B30" s="85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152</v>
      </c>
      <c r="R30" s="150"/>
    </row>
    <row r="31" spans="1:18" s="128" customFormat="1" ht="15" customHeight="1">
      <c r="A31" s="85">
        <f t="shared" si="2"/>
        <v>210</v>
      </c>
      <c r="B31" s="85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163.75</v>
      </c>
      <c r="R31" s="150"/>
    </row>
    <row r="32" spans="1:18" s="128" customFormat="1" ht="15" customHeight="1">
      <c r="A32" s="85">
        <f t="shared" si="2"/>
        <v>230</v>
      </c>
      <c r="B32" s="85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181.25</v>
      </c>
      <c r="R32" s="150"/>
    </row>
    <row r="33" spans="1:18" s="128" customFormat="1" ht="15" customHeight="1">
      <c r="A33" s="85">
        <f t="shared" si="2"/>
        <v>250</v>
      </c>
      <c r="B33" s="85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193</v>
      </c>
      <c r="R33" s="150"/>
    </row>
    <row r="34" spans="1:18" s="128" customFormat="1" ht="15" customHeight="1">
      <c r="A34" s="85">
        <f t="shared" si="2"/>
        <v>270</v>
      </c>
      <c r="B34" s="85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204.75</v>
      </c>
      <c r="R34" s="150"/>
    </row>
    <row r="35" spans="1:18" s="128" customFormat="1" ht="15" customHeight="1">
      <c r="A35" s="85">
        <f t="shared" si="2"/>
        <v>290</v>
      </c>
      <c r="B35" s="85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222.25</v>
      </c>
      <c r="R35" s="150"/>
    </row>
    <row r="36" spans="1:18" s="128" customFormat="1" ht="15" customHeight="1">
      <c r="A36" s="85">
        <f t="shared" si="2"/>
        <v>310</v>
      </c>
      <c r="B36" s="85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234</v>
      </c>
      <c r="R36" s="150"/>
    </row>
    <row r="37" spans="1:18" s="128" customFormat="1" ht="15" customHeight="1">
      <c r="A37" s="85">
        <f t="shared" si="2"/>
        <v>330</v>
      </c>
      <c r="B37" s="85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245.75</v>
      </c>
      <c r="R37" s="150"/>
    </row>
    <row r="38" spans="1:6" s="128" customFormat="1" ht="23.25" customHeight="1">
      <c r="A38" s="254" t="s">
        <v>122</v>
      </c>
      <c r="B38" s="254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28" customFormat="1" ht="23.25" customHeight="1">
      <c r="A39" s="114"/>
      <c r="B39" s="114"/>
      <c r="C39" s="114"/>
      <c r="D39" s="114"/>
      <c r="E39" s="114"/>
      <c r="F39" s="114"/>
    </row>
    <row r="40" spans="1:7" s="54" customFormat="1" ht="15" customHeight="1">
      <c r="A40" s="51" t="s">
        <v>123</v>
      </c>
      <c r="B40" s="154">
        <f>Autocertificazione!B41</f>
        <v>0</v>
      </c>
      <c r="C40" s="111"/>
      <c r="D40" s="234" t="s">
        <v>124</v>
      </c>
      <c r="E40" s="234"/>
      <c r="F40" s="234"/>
      <c r="G40" s="109"/>
    </row>
    <row r="41" spans="1:7" s="54" customFormat="1" ht="15" customHeight="1">
      <c r="A41" s="51"/>
      <c r="B41" s="155"/>
      <c r="C41" s="51"/>
      <c r="D41" s="234" t="s">
        <v>125</v>
      </c>
      <c r="E41" s="234"/>
      <c r="F41" s="234"/>
      <c r="G41" s="109"/>
    </row>
    <row r="42" spans="1:7" s="54" customFormat="1" ht="15.75" customHeight="1">
      <c r="A42" s="51"/>
      <c r="B42" s="51"/>
      <c r="C42" s="51"/>
      <c r="D42" s="292"/>
      <c r="E42" s="292"/>
      <c r="F42" s="292"/>
      <c r="G42" s="51"/>
    </row>
    <row r="43" spans="1:7" s="54" customFormat="1" ht="14.25" customHeight="1">
      <c r="A43" s="51"/>
      <c r="B43" s="51"/>
      <c r="C43" s="51"/>
      <c r="D43" s="293"/>
      <c r="E43" s="293"/>
      <c r="F43" s="293"/>
      <c r="G43" s="51"/>
    </row>
    <row r="44" spans="1:7" s="128" customFormat="1" ht="9" customHeight="1">
      <c r="A44" s="55"/>
      <c r="B44" s="55"/>
      <c r="C44" s="55"/>
      <c r="D44" s="55"/>
      <c r="E44" s="55"/>
      <c r="F44" s="55"/>
      <c r="G44" s="114"/>
    </row>
    <row r="45" spans="1:6" s="128" customFormat="1" ht="12.75">
      <c r="A45" s="114"/>
      <c r="B45" s="114"/>
      <c r="C45" s="114"/>
      <c r="D45" s="114"/>
      <c r="E45" s="114"/>
      <c r="F45" s="114"/>
    </row>
    <row r="46" spans="1:4" s="128" customFormat="1" ht="54.75" customHeight="1">
      <c r="A46" s="233" t="s">
        <v>136</v>
      </c>
      <c r="B46" s="233"/>
      <c r="C46" s="261"/>
      <c r="D46" s="261"/>
    </row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  <row r="93" s="128" customFormat="1" ht="12.75"/>
    <row r="94" s="128" customFormat="1" ht="12.75"/>
    <row r="95" s="128" customFormat="1" ht="12.75"/>
    <row r="96" s="128" customFormat="1" ht="12.75"/>
    <row r="97" s="128" customFormat="1" ht="12.75"/>
    <row r="98" s="128" customFormat="1" ht="12.75"/>
    <row r="99" s="128" customFormat="1" ht="12.75"/>
    <row r="100" s="128" customFormat="1" ht="12.75"/>
    <row r="101" s="128" customFormat="1" ht="12.75"/>
    <row r="102" s="128" customFormat="1" ht="12.75"/>
    <row r="103" s="128" customFormat="1" ht="12.75"/>
    <row r="104" s="128" customFormat="1" ht="12.75"/>
    <row r="105" s="128" customFormat="1" ht="12.75"/>
    <row r="106" s="128" customFormat="1" ht="12.75"/>
    <row r="107" s="128" customFormat="1" ht="12.75"/>
    <row r="108" s="128" customFormat="1" ht="12.75"/>
    <row r="109" s="128" customFormat="1" ht="12.75"/>
    <row r="110" s="128" customFormat="1" ht="12.75"/>
    <row r="111" s="128" customFormat="1" ht="12.75"/>
    <row r="112" s="128" customFormat="1" ht="12.75"/>
    <row r="113" s="128" customFormat="1" ht="12.75"/>
    <row r="114" s="128" customFormat="1" ht="12.75"/>
    <row r="115" s="128" customFormat="1" ht="12.75"/>
    <row r="116" s="128" customFormat="1" ht="12.75"/>
    <row r="117" s="128" customFormat="1" ht="12.75"/>
    <row r="118" s="128" customFormat="1" ht="12.75"/>
    <row r="119" s="128" customFormat="1" ht="12.75"/>
    <row r="120" s="128" customFormat="1" ht="12.75"/>
    <row r="121" s="128" customFormat="1" ht="12.75"/>
    <row r="122" s="128" customFormat="1" ht="12.75"/>
    <row r="123" s="128" customFormat="1" ht="12.75"/>
    <row r="124" s="128" customFormat="1" ht="12.75"/>
    <row r="125" s="128" customFormat="1" ht="12.75"/>
    <row r="126" s="128" customFormat="1" ht="12.75"/>
    <row r="127" s="128" customFormat="1" ht="12.75"/>
    <row r="128" s="128" customFormat="1" ht="12.75"/>
    <row r="129" s="128" customFormat="1" ht="12.75"/>
    <row r="130" s="128" customFormat="1" ht="12.75"/>
    <row r="131" s="128" customFormat="1" ht="12.75"/>
    <row r="132" s="128" customFormat="1" ht="12.75"/>
    <row r="133" s="128" customFormat="1" ht="12.75"/>
    <row r="134" s="128" customFormat="1" ht="12.75"/>
    <row r="135" s="128" customFormat="1" ht="12.75"/>
    <row r="136" s="128" customFormat="1" ht="12.75"/>
    <row r="137" s="128" customFormat="1" ht="12.75"/>
    <row r="138" s="128" customFormat="1" ht="12.75"/>
    <row r="139" s="128" customFormat="1" ht="12.75"/>
    <row r="140" s="128" customFormat="1" ht="12.75"/>
    <row r="141" s="128" customFormat="1" ht="12.75"/>
    <row r="142" s="128" customFormat="1" ht="12.75"/>
    <row r="143" s="128" customFormat="1" ht="12.75"/>
    <row r="144" s="128" customFormat="1" ht="12.75"/>
    <row r="145" s="128" customFormat="1" ht="12.75"/>
    <row r="146" s="128" customFormat="1" ht="12.75"/>
    <row r="147" s="128" customFormat="1" ht="12.75"/>
    <row r="148" s="128" customFormat="1" ht="12.75"/>
    <row r="149" s="128" customFormat="1" ht="12.75"/>
    <row r="150" s="128" customFormat="1" ht="12.75"/>
    <row r="151" s="128" customFormat="1" ht="12.75"/>
    <row r="152" s="128" customFormat="1" ht="12.75"/>
    <row r="153" s="128" customFormat="1" ht="12.75"/>
    <row r="154" s="128" customFormat="1" ht="12.75"/>
  </sheetData>
  <sheetProtection selectLockedCells="1"/>
  <mergeCells count="15">
    <mergeCell ref="D41:F41"/>
    <mergeCell ref="D42:F43"/>
    <mergeCell ref="A46:D46"/>
    <mergeCell ref="A10:B10"/>
    <mergeCell ref="A11:F11"/>
    <mergeCell ref="A12:B12"/>
    <mergeCell ref="J12:J13"/>
    <mergeCell ref="A38:B38"/>
    <mergeCell ref="D40:F40"/>
    <mergeCell ref="A3:G3"/>
    <mergeCell ref="A4:C4"/>
    <mergeCell ref="A6:E6"/>
    <mergeCell ref="B7:E7"/>
    <mergeCell ref="B8:E8"/>
    <mergeCell ref="B9:C9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R46"/>
  <sheetViews>
    <sheetView showGridLines="0" zoomScale="85" zoomScaleNormal="85" zoomScalePageLayoutView="0" workbookViewId="0" topLeftCell="A1">
      <selection activeCell="A11" sqref="A11:F11"/>
    </sheetView>
  </sheetViews>
  <sheetFormatPr defaultColWidth="8.7109375" defaultRowHeight="12.75"/>
  <cols>
    <col min="1" max="4" width="17.00390625" style="127" customWidth="1"/>
    <col min="5" max="5" width="23.00390625" style="127" customWidth="1"/>
    <col min="6" max="6" width="23.8515625" style="127" customWidth="1"/>
    <col min="7" max="7" width="8.7109375" style="127" customWidth="1"/>
    <col min="8" max="8" width="11.28125" style="127" customWidth="1"/>
    <col min="9" max="9" width="5.7109375" style="127" customWidth="1"/>
    <col min="10" max="10" width="12.28125" style="127" customWidth="1"/>
    <col min="11" max="11" width="6.8515625" style="127" customWidth="1"/>
    <col min="12" max="12" width="10.28125" style="127" customWidth="1"/>
    <col min="13" max="17" width="8.7109375" style="127" customWidth="1"/>
    <col min="18" max="18" width="9.8515625" style="127" customWidth="1"/>
    <col min="19" max="16384" width="8.7109375" style="127" customWidth="1"/>
  </cols>
  <sheetData>
    <row r="1" spans="1:12" ht="24" customHeight="1">
      <c r="A1" s="157"/>
      <c r="B1" s="157"/>
      <c r="C1" s="157"/>
      <c r="D1" s="157"/>
      <c r="E1" s="158"/>
      <c r="F1" s="159"/>
      <c r="G1" s="159"/>
      <c r="H1" s="126"/>
      <c r="J1" s="126"/>
      <c r="L1" s="126"/>
    </row>
    <row r="2" spans="1:12" ht="12.75">
      <c r="A2" s="157"/>
      <c r="B2" s="157"/>
      <c r="C2" s="157"/>
      <c r="D2" s="157"/>
      <c r="E2" s="158"/>
      <c r="F2" s="158"/>
      <c r="G2" s="159"/>
      <c r="H2" s="126"/>
      <c r="J2" s="126"/>
      <c r="L2" s="126"/>
    </row>
    <row r="3" spans="1:7" s="54" customFormat="1" ht="102.75" customHeight="1">
      <c r="A3" s="259"/>
      <c r="B3" s="260"/>
      <c r="C3" s="260"/>
      <c r="D3" s="260"/>
      <c r="E3" s="260"/>
      <c r="F3" s="260"/>
      <c r="G3" s="260"/>
    </row>
    <row r="4" spans="1:7" s="128" customFormat="1" ht="33" customHeight="1">
      <c r="A4" s="262" t="s">
        <v>150</v>
      </c>
      <c r="B4" s="262"/>
      <c r="C4" s="262"/>
      <c r="D4" s="55"/>
      <c r="E4" s="55"/>
      <c r="F4" s="55"/>
      <c r="G4" s="114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28" customFormat="1" ht="23.25" customHeight="1">
      <c r="A6" s="269"/>
      <c r="B6" s="269"/>
      <c r="C6" s="269"/>
      <c r="D6" s="269"/>
      <c r="E6" s="263"/>
      <c r="F6" s="136"/>
    </row>
    <row r="7" spans="1:6" s="128" customFormat="1" ht="30" customHeight="1">
      <c r="A7" s="114" t="s">
        <v>29</v>
      </c>
      <c r="B7" s="264">
        <f>Autocertificazione!D10</f>
        <v>0</v>
      </c>
      <c r="C7" s="265"/>
      <c r="D7" s="265"/>
      <c r="E7" s="266"/>
      <c r="F7" s="138">
        <f>'Mod. B1 corsa semplice'!F7</f>
        <v>0</v>
      </c>
    </row>
    <row r="8" spans="1:6" s="128" customFormat="1" ht="30" customHeight="1">
      <c r="A8" s="114" t="s">
        <v>31</v>
      </c>
      <c r="B8" s="267">
        <f>'Mod. B-E Linea'!C10</f>
        <v>0</v>
      </c>
      <c r="C8" s="267"/>
      <c r="D8" s="267"/>
      <c r="E8" s="267"/>
      <c r="F8" s="131"/>
    </row>
    <row r="9" spans="1:6" s="128" customFormat="1" ht="30" customHeight="1">
      <c r="A9" s="114" t="s">
        <v>32</v>
      </c>
      <c r="B9" s="267">
        <f>'Mod. B-E Linea'!C11</f>
        <v>0</v>
      </c>
      <c r="C9" s="267"/>
      <c r="D9" s="55"/>
      <c r="E9" s="114"/>
      <c r="F9" s="140">
        <f>'Mod. B-E Linea'!G7</f>
        <v>0</v>
      </c>
    </row>
    <row r="10" spans="1:6" s="128" customFormat="1" ht="25.5" customHeight="1">
      <c r="A10" s="263"/>
      <c r="B10" s="263"/>
      <c r="C10" s="135"/>
      <c r="D10" s="114"/>
      <c r="E10" s="114"/>
      <c r="F10" s="114"/>
    </row>
    <row r="11" spans="1:8" s="128" customFormat="1" ht="38.25">
      <c r="A11" s="295" t="str">
        <f>'Mod. B-E Linea'!C43</f>
        <v>Abbonamento mensile studenti sotto soglia ISEE da 26 corse sc. 42% (mese di inizio o fine dell'anno scolastico)</v>
      </c>
      <c r="B11" s="295"/>
      <c r="C11" s="295"/>
      <c r="D11" s="295"/>
      <c r="E11" s="295"/>
      <c r="F11" s="295"/>
      <c r="H11" s="141" t="s">
        <v>127</v>
      </c>
    </row>
    <row r="12" spans="1:12" s="128" customFormat="1" ht="25.5" customHeight="1">
      <c r="A12" s="257" t="s">
        <v>128</v>
      </c>
      <c r="B12" s="258"/>
      <c r="C12" s="85" t="s">
        <v>51</v>
      </c>
      <c r="D12" s="85" t="s">
        <v>129</v>
      </c>
      <c r="E12" s="85" t="s">
        <v>53</v>
      </c>
      <c r="F12" s="85" t="s">
        <v>54</v>
      </c>
      <c r="H12" s="141"/>
      <c r="J12" s="274" t="s">
        <v>143</v>
      </c>
      <c r="L12" s="143" t="s">
        <v>135</v>
      </c>
    </row>
    <row r="13" spans="1:18" s="128" customFormat="1" ht="17.25" customHeight="1">
      <c r="A13" s="85" t="s">
        <v>131</v>
      </c>
      <c r="B13" s="85" t="s">
        <v>132</v>
      </c>
      <c r="C13" s="85"/>
      <c r="D13" s="85"/>
      <c r="E13" s="85" t="s">
        <v>133</v>
      </c>
      <c r="F13" s="84"/>
      <c r="H13" s="142" t="s">
        <v>134</v>
      </c>
      <c r="J13" s="275"/>
      <c r="R13" s="143"/>
    </row>
    <row r="14" spans="1:6" s="128" customFormat="1" ht="15" customHeight="1">
      <c r="A14" s="85"/>
      <c r="B14" s="85"/>
      <c r="C14" s="85" t="s">
        <v>57</v>
      </c>
      <c r="D14" s="85" t="s">
        <v>57</v>
      </c>
      <c r="E14" s="85" t="s">
        <v>57</v>
      </c>
      <c r="F14" s="85" t="s">
        <v>58</v>
      </c>
    </row>
    <row r="15" spans="1:18" s="128" customFormat="1" ht="15" customHeight="1">
      <c r="A15" s="85">
        <v>0</v>
      </c>
      <c r="B15" s="85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11.75</v>
      </c>
      <c r="L15" s="128">
        <v>26</v>
      </c>
      <c r="R15" s="150"/>
    </row>
    <row r="16" spans="1:18" s="128" customFormat="1" ht="15" customHeight="1">
      <c r="A16" s="85">
        <f aca="true" t="shared" si="2" ref="A16:A37">B15</f>
        <v>10</v>
      </c>
      <c r="B16" s="85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17.5</v>
      </c>
      <c r="R16" s="150"/>
    </row>
    <row r="17" spans="1:18" s="128" customFormat="1" ht="15" customHeight="1">
      <c r="A17" s="85">
        <f t="shared" si="2"/>
        <v>15</v>
      </c>
      <c r="B17" s="85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23.5</v>
      </c>
      <c r="R17" s="150"/>
    </row>
    <row r="18" spans="1:18" s="128" customFormat="1" ht="15" customHeight="1">
      <c r="A18" s="85">
        <f t="shared" si="2"/>
        <v>20</v>
      </c>
      <c r="B18" s="85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30.25</v>
      </c>
      <c r="R18" s="150"/>
    </row>
    <row r="19" spans="1:18" s="128" customFormat="1" ht="15" customHeight="1">
      <c r="A19" s="85">
        <f t="shared" si="2"/>
        <v>25</v>
      </c>
      <c r="B19" s="85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37.75</v>
      </c>
      <c r="R19" s="150"/>
    </row>
    <row r="20" spans="1:18" s="128" customFormat="1" ht="15" customHeight="1">
      <c r="A20" s="85">
        <f t="shared" si="2"/>
        <v>30</v>
      </c>
      <c r="B20" s="85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45.25</v>
      </c>
      <c r="R20" s="150"/>
    </row>
    <row r="21" spans="1:18" s="128" customFormat="1" ht="15" customHeight="1">
      <c r="A21" s="85">
        <f t="shared" si="2"/>
        <v>40</v>
      </c>
      <c r="B21" s="85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52.75</v>
      </c>
      <c r="R21" s="150"/>
    </row>
    <row r="22" spans="1:18" s="128" customFormat="1" ht="15" customHeight="1">
      <c r="A22" s="85">
        <f t="shared" si="2"/>
        <v>50</v>
      </c>
      <c r="B22" s="85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60.25</v>
      </c>
      <c r="R22" s="150"/>
    </row>
    <row r="23" spans="1:18" s="128" customFormat="1" ht="15" customHeight="1">
      <c r="A23" s="85">
        <f t="shared" si="2"/>
        <v>60</v>
      </c>
      <c r="B23" s="85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75.5</v>
      </c>
      <c r="R23" s="150"/>
    </row>
    <row r="24" spans="1:18" s="128" customFormat="1" ht="15" customHeight="1">
      <c r="A24" s="85">
        <f t="shared" si="2"/>
        <v>70</v>
      </c>
      <c r="B24" s="85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90.5</v>
      </c>
      <c r="R24" s="150"/>
    </row>
    <row r="25" spans="1:18" s="128" customFormat="1" ht="15" customHeight="1">
      <c r="A25" s="85">
        <f t="shared" si="2"/>
        <v>90</v>
      </c>
      <c r="B25" s="85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105.5</v>
      </c>
      <c r="R25" s="150"/>
    </row>
    <row r="26" spans="1:18" s="128" customFormat="1" ht="15" customHeight="1">
      <c r="A26" s="85">
        <f t="shared" si="2"/>
        <v>110</v>
      </c>
      <c r="B26" s="85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120.75</v>
      </c>
      <c r="R26" s="150"/>
    </row>
    <row r="27" spans="1:18" s="128" customFormat="1" ht="15" customHeight="1">
      <c r="A27" s="85">
        <f t="shared" si="2"/>
        <v>130</v>
      </c>
      <c r="B27" s="85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143.25</v>
      </c>
      <c r="R27" s="150"/>
    </row>
    <row r="28" spans="1:18" s="128" customFormat="1" ht="15" customHeight="1">
      <c r="A28" s="85">
        <f t="shared" si="2"/>
        <v>150</v>
      </c>
      <c r="B28" s="85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158.25</v>
      </c>
      <c r="R28" s="150"/>
    </row>
    <row r="29" spans="1:18" s="128" customFormat="1" ht="15" customHeight="1">
      <c r="A29" s="85">
        <f t="shared" si="2"/>
        <v>170</v>
      </c>
      <c r="B29" s="85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173.5</v>
      </c>
      <c r="R29" s="150"/>
    </row>
    <row r="30" spans="1:18" s="128" customFormat="1" ht="15" customHeight="1">
      <c r="A30" s="85">
        <f t="shared" si="2"/>
        <v>190</v>
      </c>
      <c r="B30" s="85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196</v>
      </c>
      <c r="R30" s="150"/>
    </row>
    <row r="31" spans="1:18" s="128" customFormat="1" ht="15" customHeight="1">
      <c r="A31" s="85">
        <f t="shared" si="2"/>
        <v>210</v>
      </c>
      <c r="B31" s="85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211</v>
      </c>
      <c r="R31" s="150"/>
    </row>
    <row r="32" spans="1:18" s="128" customFormat="1" ht="15" customHeight="1">
      <c r="A32" s="85">
        <f t="shared" si="2"/>
        <v>230</v>
      </c>
      <c r="B32" s="85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233.75</v>
      </c>
      <c r="R32" s="150"/>
    </row>
    <row r="33" spans="1:18" s="128" customFormat="1" ht="15" customHeight="1">
      <c r="A33" s="85">
        <f t="shared" si="2"/>
        <v>250</v>
      </c>
      <c r="B33" s="85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248.75</v>
      </c>
      <c r="R33" s="150"/>
    </row>
    <row r="34" spans="1:18" s="128" customFormat="1" ht="15" customHeight="1">
      <c r="A34" s="85">
        <f t="shared" si="2"/>
        <v>270</v>
      </c>
      <c r="B34" s="85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264</v>
      </c>
      <c r="R34" s="150"/>
    </row>
    <row r="35" spans="1:18" s="128" customFormat="1" ht="15" customHeight="1">
      <c r="A35" s="85">
        <f t="shared" si="2"/>
        <v>290</v>
      </c>
      <c r="B35" s="85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286.5</v>
      </c>
      <c r="R35" s="150"/>
    </row>
    <row r="36" spans="1:18" s="128" customFormat="1" ht="15" customHeight="1">
      <c r="A36" s="85">
        <f t="shared" si="2"/>
        <v>310</v>
      </c>
      <c r="B36" s="85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301.5</v>
      </c>
      <c r="R36" s="150"/>
    </row>
    <row r="37" spans="1:18" s="128" customFormat="1" ht="15" customHeight="1">
      <c r="A37" s="85">
        <f t="shared" si="2"/>
        <v>330</v>
      </c>
      <c r="B37" s="85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316.75</v>
      </c>
      <c r="R37" s="150"/>
    </row>
    <row r="38" spans="1:6" s="128" customFormat="1" ht="23.25" customHeight="1">
      <c r="A38" s="254" t="s">
        <v>122</v>
      </c>
      <c r="B38" s="254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28" customFormat="1" ht="23.25" customHeight="1">
      <c r="A39" s="114"/>
      <c r="B39" s="114"/>
      <c r="C39" s="114"/>
      <c r="D39" s="114"/>
      <c r="E39" s="114"/>
      <c r="F39" s="114"/>
    </row>
    <row r="40" spans="1:7" s="54" customFormat="1" ht="15" customHeight="1">
      <c r="A40" s="51" t="s">
        <v>123</v>
      </c>
      <c r="B40" s="154">
        <f>Autocertificazione!B41</f>
        <v>0</v>
      </c>
      <c r="C40" s="111"/>
      <c r="D40" s="234" t="s">
        <v>124</v>
      </c>
      <c r="E40" s="234"/>
      <c r="F40" s="234"/>
      <c r="G40" s="109"/>
    </row>
    <row r="41" spans="1:7" s="54" customFormat="1" ht="15" customHeight="1">
      <c r="A41" s="51"/>
      <c r="B41" s="155"/>
      <c r="C41" s="51"/>
      <c r="D41" s="234" t="s">
        <v>125</v>
      </c>
      <c r="E41" s="234"/>
      <c r="F41" s="234"/>
      <c r="G41" s="109"/>
    </row>
    <row r="42" spans="1:7" s="54" customFormat="1" ht="15.75" customHeight="1">
      <c r="A42" s="51"/>
      <c r="B42" s="51"/>
      <c r="C42" s="51"/>
      <c r="D42" s="292"/>
      <c r="E42" s="292"/>
      <c r="F42" s="292"/>
      <c r="G42" s="51"/>
    </row>
    <row r="43" spans="1:7" s="54" customFormat="1" ht="14.25" customHeight="1">
      <c r="A43" s="51"/>
      <c r="B43" s="51"/>
      <c r="C43" s="51"/>
      <c r="D43" s="293"/>
      <c r="E43" s="293"/>
      <c r="F43" s="293"/>
      <c r="G43" s="51"/>
    </row>
    <row r="44" spans="1:7" s="128" customFormat="1" ht="9" customHeight="1">
      <c r="A44" s="55"/>
      <c r="B44" s="55"/>
      <c r="C44" s="55"/>
      <c r="D44" s="55"/>
      <c r="E44" s="55"/>
      <c r="F44" s="55"/>
      <c r="G44" s="114"/>
    </row>
    <row r="45" spans="1:6" s="128" customFormat="1" ht="12.75">
      <c r="A45" s="114"/>
      <c r="B45" s="114"/>
      <c r="C45" s="114"/>
      <c r="D45" s="114"/>
      <c r="E45" s="114"/>
      <c r="F45" s="114"/>
    </row>
    <row r="46" spans="1:4" s="128" customFormat="1" ht="54.75" customHeight="1">
      <c r="A46" s="233" t="s">
        <v>136</v>
      </c>
      <c r="B46" s="233"/>
      <c r="C46" s="261"/>
      <c r="D46" s="261"/>
    </row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  <row r="93" s="128" customFormat="1" ht="12.75"/>
    <row r="94" s="128" customFormat="1" ht="12.75"/>
    <row r="95" s="128" customFormat="1" ht="12.75"/>
    <row r="96" s="128" customFormat="1" ht="12.75"/>
    <row r="97" s="128" customFormat="1" ht="12.75"/>
    <row r="98" s="128" customFormat="1" ht="12.75"/>
    <row r="99" s="128" customFormat="1" ht="12.75"/>
    <row r="100" s="128" customFormat="1" ht="12.75"/>
    <row r="101" s="128" customFormat="1" ht="12.75"/>
    <row r="102" s="128" customFormat="1" ht="12.75"/>
    <row r="103" s="128" customFormat="1" ht="12.75"/>
    <row r="104" s="128" customFormat="1" ht="12.75"/>
    <row r="105" s="128" customFormat="1" ht="12.75"/>
    <row r="106" s="128" customFormat="1" ht="12.75"/>
    <row r="107" s="128" customFormat="1" ht="12.75"/>
    <row r="108" s="128" customFormat="1" ht="12.75"/>
    <row r="109" s="128" customFormat="1" ht="12.75"/>
    <row r="110" s="128" customFormat="1" ht="12.75"/>
    <row r="111" s="128" customFormat="1" ht="12.75"/>
    <row r="112" s="128" customFormat="1" ht="12.75"/>
    <row r="113" s="128" customFormat="1" ht="12.75"/>
    <row r="114" s="128" customFormat="1" ht="12.75"/>
    <row r="115" s="128" customFormat="1" ht="12.75"/>
    <row r="116" s="128" customFormat="1" ht="12.75"/>
    <row r="117" s="128" customFormat="1" ht="12.75"/>
    <row r="118" s="128" customFormat="1" ht="12.75"/>
    <row r="119" s="128" customFormat="1" ht="12.75"/>
    <row r="120" s="128" customFormat="1" ht="12.75"/>
    <row r="121" s="128" customFormat="1" ht="12.75"/>
    <row r="122" s="128" customFormat="1" ht="12.75"/>
    <row r="123" s="128" customFormat="1" ht="12.75"/>
    <row r="124" s="128" customFormat="1" ht="12.75"/>
    <row r="125" s="128" customFormat="1" ht="12.75"/>
    <row r="126" s="128" customFormat="1" ht="12.75"/>
    <row r="127" s="128" customFormat="1" ht="12.75"/>
    <row r="128" s="128" customFormat="1" ht="12.75"/>
    <row r="129" s="128" customFormat="1" ht="12.75"/>
    <row r="130" s="128" customFormat="1" ht="12.75"/>
    <row r="131" s="128" customFormat="1" ht="12.75"/>
    <row r="132" s="128" customFormat="1" ht="12.75"/>
    <row r="133" s="128" customFormat="1" ht="12.75"/>
    <row r="134" s="128" customFormat="1" ht="12.75"/>
    <row r="135" s="128" customFormat="1" ht="12.75"/>
    <row r="136" s="128" customFormat="1" ht="12.75"/>
    <row r="137" s="128" customFormat="1" ht="12.75"/>
    <row r="138" s="128" customFormat="1" ht="12.75"/>
    <row r="139" s="128" customFormat="1" ht="12.75"/>
    <row r="140" s="128" customFormat="1" ht="12.75"/>
    <row r="141" s="128" customFormat="1" ht="12.75"/>
    <row r="142" s="128" customFormat="1" ht="12.75"/>
    <row r="143" s="128" customFormat="1" ht="12.75"/>
    <row r="144" s="128" customFormat="1" ht="12.75"/>
    <row r="145" s="128" customFormat="1" ht="12.75"/>
    <row r="146" s="128" customFormat="1" ht="12.75"/>
    <row r="147" s="128" customFormat="1" ht="12.75"/>
    <row r="148" s="128" customFormat="1" ht="12.75"/>
    <row r="149" s="128" customFormat="1" ht="12.75"/>
    <row r="150" s="128" customFormat="1" ht="12.75"/>
    <row r="151" s="128" customFormat="1" ht="12.75"/>
    <row r="152" s="128" customFormat="1" ht="12.75"/>
    <row r="153" s="128" customFormat="1" ht="12.75"/>
    <row r="154" s="128" customFormat="1" ht="12.75"/>
  </sheetData>
  <sheetProtection selectLockedCells="1"/>
  <mergeCells count="15">
    <mergeCell ref="D41:F41"/>
    <mergeCell ref="D42:F43"/>
    <mergeCell ref="A46:D46"/>
    <mergeCell ref="A10:B10"/>
    <mergeCell ref="A11:F11"/>
    <mergeCell ref="A12:B12"/>
    <mergeCell ref="J12:J13"/>
    <mergeCell ref="A38:B38"/>
    <mergeCell ref="D40:F40"/>
    <mergeCell ref="A3:G3"/>
    <mergeCell ref="A4:C4"/>
    <mergeCell ref="A6:E6"/>
    <mergeCell ref="B7:E7"/>
    <mergeCell ref="B8:E8"/>
    <mergeCell ref="B9:C9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R46"/>
  <sheetViews>
    <sheetView showGridLines="0" zoomScale="85" zoomScaleNormal="85" zoomScalePageLayoutView="0" workbookViewId="0" topLeftCell="A2">
      <selection activeCell="D10" sqref="D10:M10"/>
    </sheetView>
  </sheetViews>
  <sheetFormatPr defaultColWidth="8.7109375" defaultRowHeight="12.75"/>
  <cols>
    <col min="1" max="4" width="17.00390625" style="127" customWidth="1"/>
    <col min="5" max="5" width="23.00390625" style="127" customWidth="1"/>
    <col min="6" max="6" width="23.8515625" style="127" customWidth="1"/>
    <col min="7" max="7" width="8.7109375" style="127" customWidth="1"/>
    <col min="8" max="8" width="11.28125" style="127" customWidth="1"/>
    <col min="9" max="9" width="5.7109375" style="127" customWidth="1"/>
    <col min="10" max="10" width="12.28125" style="127" customWidth="1"/>
    <col min="11" max="11" width="6.8515625" style="127" customWidth="1"/>
    <col min="12" max="12" width="10.28125" style="127" customWidth="1"/>
    <col min="13" max="17" width="8.7109375" style="127" customWidth="1"/>
    <col min="18" max="18" width="9.8515625" style="127" customWidth="1"/>
    <col min="19" max="16384" width="8.7109375" style="127" customWidth="1"/>
  </cols>
  <sheetData>
    <row r="1" spans="1:12" ht="24" customHeight="1">
      <c r="A1" s="157"/>
      <c r="B1" s="157"/>
      <c r="C1" s="157"/>
      <c r="D1" s="157"/>
      <c r="E1" s="158"/>
      <c r="F1" s="159"/>
      <c r="G1" s="159"/>
      <c r="H1" s="126"/>
      <c r="J1" s="126"/>
      <c r="L1" s="126"/>
    </row>
    <row r="2" spans="1:12" ht="12.75">
      <c r="A2" s="157"/>
      <c r="B2" s="157"/>
      <c r="C2" s="157"/>
      <c r="D2" s="157"/>
      <c r="E2" s="158"/>
      <c r="F2" s="158"/>
      <c r="G2" s="159"/>
      <c r="H2" s="126"/>
      <c r="J2" s="126"/>
      <c r="L2" s="126"/>
    </row>
    <row r="3" spans="1:7" s="54" customFormat="1" ht="102.75" customHeight="1">
      <c r="A3" s="259"/>
      <c r="B3" s="260"/>
      <c r="C3" s="260"/>
      <c r="D3" s="260"/>
      <c r="E3" s="260"/>
      <c r="F3" s="260"/>
      <c r="G3" s="260"/>
    </row>
    <row r="4" spans="1:7" s="128" customFormat="1" ht="33" customHeight="1">
      <c r="A4" s="262" t="s">
        <v>150</v>
      </c>
      <c r="B4" s="262"/>
      <c r="C4" s="262"/>
      <c r="D4" s="55"/>
      <c r="E4" s="55"/>
      <c r="F4" s="55"/>
      <c r="G4" s="114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28" customFormat="1" ht="23.25" customHeight="1">
      <c r="A6" s="269"/>
      <c r="B6" s="269"/>
      <c r="C6" s="269"/>
      <c r="D6" s="269"/>
      <c r="E6" s="263"/>
      <c r="F6" s="136"/>
    </row>
    <row r="7" spans="1:6" s="128" customFormat="1" ht="30" customHeight="1">
      <c r="A7" s="114" t="s">
        <v>29</v>
      </c>
      <c r="B7" s="264">
        <f>Autocertificazione!D10</f>
        <v>0</v>
      </c>
      <c r="C7" s="265"/>
      <c r="D7" s="265"/>
      <c r="E7" s="266"/>
      <c r="F7" s="138">
        <f>'Mod. B1 corsa semplice'!F7</f>
        <v>0</v>
      </c>
    </row>
    <row r="8" spans="1:6" s="128" customFormat="1" ht="30" customHeight="1">
      <c r="A8" s="114" t="s">
        <v>31</v>
      </c>
      <c r="B8" s="267">
        <f>'Mod. B-E Linea'!C10</f>
        <v>0</v>
      </c>
      <c r="C8" s="267"/>
      <c r="D8" s="267"/>
      <c r="E8" s="267"/>
      <c r="F8" s="131"/>
    </row>
    <row r="9" spans="1:6" s="128" customFormat="1" ht="30" customHeight="1">
      <c r="A9" s="114" t="s">
        <v>32</v>
      </c>
      <c r="B9" s="267">
        <f>'Mod. B-E Linea'!C11</f>
        <v>0</v>
      </c>
      <c r="C9" s="267"/>
      <c r="D9" s="55"/>
      <c r="E9" s="114"/>
      <c r="F9" s="140">
        <f>'Mod. B-E Linea'!G7</f>
        <v>0</v>
      </c>
    </row>
    <row r="10" spans="1:6" s="128" customFormat="1" ht="25.5" customHeight="1">
      <c r="A10" s="263"/>
      <c r="B10" s="263"/>
      <c r="C10" s="135"/>
      <c r="D10" s="114"/>
      <c r="E10" s="114"/>
      <c r="F10" s="114"/>
    </row>
    <row r="11" spans="1:8" s="128" customFormat="1" ht="38.25">
      <c r="A11" s="295" t="str">
        <f>'Mod. B-E Linea'!C44</f>
        <v>Abbonamento mensile studenti sotto soglia ISEE da 44 corse sc. 55% (periodo scolastico)</v>
      </c>
      <c r="B11" s="295"/>
      <c r="C11" s="295"/>
      <c r="D11" s="295"/>
      <c r="E11" s="295"/>
      <c r="F11" s="295"/>
      <c r="H11" s="141" t="s">
        <v>127</v>
      </c>
    </row>
    <row r="12" spans="1:12" s="128" customFormat="1" ht="25.5" customHeight="1">
      <c r="A12" s="257" t="s">
        <v>128</v>
      </c>
      <c r="B12" s="258"/>
      <c r="C12" s="85" t="s">
        <v>51</v>
      </c>
      <c r="D12" s="85" t="s">
        <v>129</v>
      </c>
      <c r="E12" s="85" t="s">
        <v>53</v>
      </c>
      <c r="F12" s="85" t="s">
        <v>54</v>
      </c>
      <c r="H12" s="141"/>
      <c r="J12" s="274" t="s">
        <v>143</v>
      </c>
      <c r="L12" s="143" t="s">
        <v>135</v>
      </c>
    </row>
    <row r="13" spans="1:18" s="128" customFormat="1" ht="17.25" customHeight="1">
      <c r="A13" s="85" t="s">
        <v>131</v>
      </c>
      <c r="B13" s="85" t="s">
        <v>132</v>
      </c>
      <c r="C13" s="85"/>
      <c r="D13" s="85"/>
      <c r="E13" s="85" t="s">
        <v>133</v>
      </c>
      <c r="F13" s="84"/>
      <c r="H13" s="142" t="s">
        <v>134</v>
      </c>
      <c r="J13" s="275"/>
      <c r="R13" s="143"/>
    </row>
    <row r="14" spans="1:6" s="128" customFormat="1" ht="15" customHeight="1">
      <c r="A14" s="85"/>
      <c r="B14" s="85"/>
      <c r="C14" s="85" t="s">
        <v>57</v>
      </c>
      <c r="D14" s="85" t="s">
        <v>57</v>
      </c>
      <c r="E14" s="85" t="s">
        <v>57</v>
      </c>
      <c r="F14" s="85" t="s">
        <v>58</v>
      </c>
    </row>
    <row r="15" spans="1:18" s="128" customFormat="1" ht="15" customHeight="1">
      <c r="A15" s="85">
        <v>0</v>
      </c>
      <c r="B15" s="85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17</v>
      </c>
      <c r="L15" s="128">
        <v>44</v>
      </c>
      <c r="N15" s="149"/>
      <c r="R15" s="150"/>
    </row>
    <row r="16" spans="1:18" s="128" customFormat="1" ht="15" customHeight="1">
      <c r="A16" s="85">
        <f aca="true" t="shared" si="2" ref="A16:A37">B15</f>
        <v>10</v>
      </c>
      <c r="B16" s="85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24.5</v>
      </c>
      <c r="N16" s="149"/>
      <c r="R16" s="150"/>
    </row>
    <row r="17" spans="1:18" s="128" customFormat="1" ht="15" customHeight="1">
      <c r="A17" s="85">
        <f t="shared" si="2"/>
        <v>15</v>
      </c>
      <c r="B17" s="85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33</v>
      </c>
      <c r="N17" s="149"/>
      <c r="R17" s="150"/>
    </row>
    <row r="18" spans="1:18" s="128" customFormat="1" ht="15" customHeight="1">
      <c r="A18" s="85">
        <f t="shared" si="2"/>
        <v>20</v>
      </c>
      <c r="B18" s="85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39.5</v>
      </c>
      <c r="N18" s="149"/>
      <c r="R18" s="150"/>
    </row>
    <row r="19" spans="1:18" s="128" customFormat="1" ht="15" customHeight="1">
      <c r="A19" s="85">
        <f t="shared" si="2"/>
        <v>25</v>
      </c>
      <c r="B19" s="85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49.5</v>
      </c>
      <c r="N19" s="149"/>
      <c r="R19" s="150"/>
    </row>
    <row r="20" spans="1:18" s="128" customFormat="1" ht="15" customHeight="1">
      <c r="A20" s="85">
        <f t="shared" si="2"/>
        <v>30</v>
      </c>
      <c r="B20" s="85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57.5</v>
      </c>
      <c r="N20" s="149"/>
      <c r="R20" s="150"/>
    </row>
    <row r="21" spans="1:18" s="128" customFormat="1" ht="15" customHeight="1">
      <c r="A21" s="85">
        <f t="shared" si="2"/>
        <v>40</v>
      </c>
      <c r="B21" s="85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69.5</v>
      </c>
      <c r="N21" s="149"/>
      <c r="R21" s="150"/>
    </row>
    <row r="22" spans="1:18" s="128" customFormat="1" ht="15" customHeight="1">
      <c r="A22" s="85">
        <f t="shared" si="2"/>
        <v>50</v>
      </c>
      <c r="B22" s="85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79</v>
      </c>
      <c r="N22" s="149"/>
      <c r="R22" s="150"/>
    </row>
    <row r="23" spans="1:18" s="128" customFormat="1" ht="15" customHeight="1">
      <c r="A23" s="85">
        <f t="shared" si="2"/>
        <v>60</v>
      </c>
      <c r="B23" s="85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99</v>
      </c>
      <c r="N23" s="149"/>
      <c r="R23" s="150"/>
    </row>
    <row r="24" spans="1:18" s="128" customFormat="1" ht="15" customHeight="1">
      <c r="A24" s="85">
        <f t="shared" si="2"/>
        <v>70</v>
      </c>
      <c r="B24" s="85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119</v>
      </c>
      <c r="N24" s="149"/>
      <c r="R24" s="150"/>
    </row>
    <row r="25" spans="1:18" s="128" customFormat="1" ht="15" customHeight="1">
      <c r="A25" s="85">
        <f t="shared" si="2"/>
        <v>90</v>
      </c>
      <c r="B25" s="85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138.5</v>
      </c>
      <c r="N25" s="149"/>
      <c r="R25" s="150"/>
    </row>
    <row r="26" spans="1:18" s="128" customFormat="1" ht="15" customHeight="1">
      <c r="A26" s="85">
        <f t="shared" si="2"/>
        <v>110</v>
      </c>
      <c r="B26" s="85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158.5</v>
      </c>
      <c r="N26" s="149"/>
      <c r="R26" s="150"/>
    </row>
    <row r="27" spans="1:18" s="128" customFormat="1" ht="15" customHeight="1">
      <c r="A27" s="85">
        <f t="shared" si="2"/>
        <v>130</v>
      </c>
      <c r="B27" s="85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188</v>
      </c>
      <c r="N27" s="149"/>
      <c r="R27" s="150"/>
    </row>
    <row r="28" spans="1:18" s="128" customFormat="1" ht="15" customHeight="1">
      <c r="A28" s="85">
        <f t="shared" si="2"/>
        <v>150</v>
      </c>
      <c r="B28" s="85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208</v>
      </c>
      <c r="N28" s="149"/>
      <c r="R28" s="150"/>
    </row>
    <row r="29" spans="1:18" s="128" customFormat="1" ht="15" customHeight="1">
      <c r="A29" s="85">
        <f t="shared" si="2"/>
        <v>170</v>
      </c>
      <c r="B29" s="85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227.5</v>
      </c>
      <c r="N29" s="149"/>
      <c r="R29" s="150"/>
    </row>
    <row r="30" spans="1:18" s="128" customFormat="1" ht="15" customHeight="1">
      <c r="A30" s="85">
        <f t="shared" si="2"/>
        <v>190</v>
      </c>
      <c r="B30" s="85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257.5</v>
      </c>
      <c r="N30" s="149"/>
      <c r="R30" s="150"/>
    </row>
    <row r="31" spans="1:18" s="128" customFormat="1" ht="15" customHeight="1">
      <c r="A31" s="85">
        <f t="shared" si="2"/>
        <v>210</v>
      </c>
      <c r="B31" s="85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277</v>
      </c>
      <c r="N31" s="149"/>
      <c r="R31" s="150"/>
    </row>
    <row r="32" spans="1:18" s="128" customFormat="1" ht="15" customHeight="1">
      <c r="A32" s="85">
        <f t="shared" si="2"/>
        <v>230</v>
      </c>
      <c r="B32" s="85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307</v>
      </c>
      <c r="N32" s="149"/>
      <c r="R32" s="150"/>
    </row>
    <row r="33" spans="1:18" s="128" customFormat="1" ht="15" customHeight="1">
      <c r="A33" s="85">
        <f t="shared" si="2"/>
        <v>250</v>
      </c>
      <c r="B33" s="85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326.5</v>
      </c>
      <c r="N33" s="149"/>
      <c r="R33" s="150"/>
    </row>
    <row r="34" spans="1:18" s="128" customFormat="1" ht="15" customHeight="1">
      <c r="A34" s="85">
        <f t="shared" si="2"/>
        <v>270</v>
      </c>
      <c r="B34" s="85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346.5</v>
      </c>
      <c r="N34" s="149"/>
      <c r="R34" s="150"/>
    </row>
    <row r="35" spans="1:18" s="128" customFormat="1" ht="15" customHeight="1">
      <c r="A35" s="85">
        <f t="shared" si="2"/>
        <v>290</v>
      </c>
      <c r="B35" s="85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376</v>
      </c>
      <c r="N35" s="149"/>
      <c r="R35" s="150"/>
    </row>
    <row r="36" spans="1:18" s="128" customFormat="1" ht="15" customHeight="1">
      <c r="A36" s="85">
        <f t="shared" si="2"/>
        <v>310</v>
      </c>
      <c r="B36" s="85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396</v>
      </c>
      <c r="N36" s="149"/>
      <c r="R36" s="150"/>
    </row>
    <row r="37" spans="1:18" s="128" customFormat="1" ht="15" customHeight="1">
      <c r="A37" s="85">
        <f t="shared" si="2"/>
        <v>330</v>
      </c>
      <c r="B37" s="85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416</v>
      </c>
      <c r="N37" s="149"/>
      <c r="R37" s="150"/>
    </row>
    <row r="38" spans="1:6" s="128" customFormat="1" ht="23.25" customHeight="1">
      <c r="A38" s="254" t="s">
        <v>122</v>
      </c>
      <c r="B38" s="254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28" customFormat="1" ht="23.25" customHeight="1">
      <c r="A39" s="114"/>
      <c r="B39" s="114"/>
      <c r="C39" s="114"/>
      <c r="D39" s="114"/>
      <c r="E39" s="114"/>
      <c r="F39" s="114"/>
    </row>
    <row r="40" spans="1:7" s="54" customFormat="1" ht="15" customHeight="1">
      <c r="A40" s="51" t="s">
        <v>123</v>
      </c>
      <c r="B40" s="154">
        <f>Autocertificazione!B41</f>
        <v>0</v>
      </c>
      <c r="C40" s="111"/>
      <c r="D40" s="234" t="s">
        <v>124</v>
      </c>
      <c r="E40" s="234"/>
      <c r="F40" s="234"/>
      <c r="G40" s="109"/>
    </row>
    <row r="41" spans="1:7" s="54" customFormat="1" ht="15" customHeight="1">
      <c r="A41" s="51"/>
      <c r="B41" s="155"/>
      <c r="C41" s="51"/>
      <c r="D41" s="234" t="s">
        <v>125</v>
      </c>
      <c r="E41" s="234"/>
      <c r="F41" s="234"/>
      <c r="G41" s="109"/>
    </row>
    <row r="42" spans="1:7" s="54" customFormat="1" ht="15.75" customHeight="1">
      <c r="A42" s="51"/>
      <c r="B42" s="51"/>
      <c r="C42" s="51"/>
      <c r="D42" s="292"/>
      <c r="E42" s="292"/>
      <c r="F42" s="292"/>
      <c r="G42" s="51"/>
    </row>
    <row r="43" spans="1:7" s="54" customFormat="1" ht="14.25" customHeight="1">
      <c r="A43" s="51"/>
      <c r="B43" s="51"/>
      <c r="C43" s="51"/>
      <c r="D43" s="293"/>
      <c r="E43" s="293"/>
      <c r="F43" s="293"/>
      <c r="G43" s="51"/>
    </row>
    <row r="44" spans="1:7" s="128" customFormat="1" ht="9" customHeight="1">
      <c r="A44" s="55"/>
      <c r="B44" s="55"/>
      <c r="C44" s="55"/>
      <c r="D44" s="55"/>
      <c r="E44" s="55"/>
      <c r="F44" s="55"/>
      <c r="G44" s="114"/>
    </row>
    <row r="45" spans="1:6" s="128" customFormat="1" ht="12.75">
      <c r="A45" s="114"/>
      <c r="B45" s="114"/>
      <c r="C45" s="114"/>
      <c r="D45" s="114"/>
      <c r="E45" s="114"/>
      <c r="F45" s="114"/>
    </row>
    <row r="46" spans="1:4" s="128" customFormat="1" ht="54.75" customHeight="1">
      <c r="A46" s="233" t="s">
        <v>136</v>
      </c>
      <c r="B46" s="233"/>
      <c r="C46" s="261"/>
      <c r="D46" s="261"/>
    </row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  <row r="93" s="128" customFormat="1" ht="12.75"/>
    <row r="94" s="128" customFormat="1" ht="12.75"/>
    <row r="95" s="128" customFormat="1" ht="12.75"/>
    <row r="96" s="128" customFormat="1" ht="12.75"/>
    <row r="97" s="128" customFormat="1" ht="12.75"/>
    <row r="98" s="128" customFormat="1" ht="12.75"/>
    <row r="99" s="128" customFormat="1" ht="12.75"/>
    <row r="100" s="128" customFormat="1" ht="12.75"/>
    <row r="101" s="128" customFormat="1" ht="12.75"/>
    <row r="102" s="128" customFormat="1" ht="12.75"/>
    <row r="103" s="128" customFormat="1" ht="12.75"/>
    <row r="104" s="128" customFormat="1" ht="12.75"/>
    <row r="105" s="128" customFormat="1" ht="12.75"/>
    <row r="106" s="128" customFormat="1" ht="12.75"/>
    <row r="107" s="128" customFormat="1" ht="12.75"/>
    <row r="108" s="128" customFormat="1" ht="12.75"/>
    <row r="109" s="128" customFormat="1" ht="12.75"/>
    <row r="110" s="128" customFormat="1" ht="12.75"/>
    <row r="111" s="128" customFormat="1" ht="12.75"/>
    <row r="112" s="128" customFormat="1" ht="12.75"/>
    <row r="113" s="128" customFormat="1" ht="12.75"/>
    <row r="114" s="128" customFormat="1" ht="12.75"/>
    <row r="115" s="128" customFormat="1" ht="12.75"/>
    <row r="116" s="128" customFormat="1" ht="12.75"/>
    <row r="117" s="128" customFormat="1" ht="12.75"/>
    <row r="118" s="128" customFormat="1" ht="12.75"/>
    <row r="119" s="128" customFormat="1" ht="12.75"/>
    <row r="120" s="128" customFormat="1" ht="12.75"/>
    <row r="121" s="128" customFormat="1" ht="12.75"/>
    <row r="122" s="128" customFormat="1" ht="12.75"/>
    <row r="123" s="128" customFormat="1" ht="12.75"/>
    <row r="124" s="128" customFormat="1" ht="12.75"/>
    <row r="125" s="128" customFormat="1" ht="12.75"/>
    <row r="126" s="128" customFormat="1" ht="12.75"/>
    <row r="127" s="128" customFormat="1" ht="12.75"/>
    <row r="128" s="128" customFormat="1" ht="12.75"/>
    <row r="129" s="128" customFormat="1" ht="12.75"/>
    <row r="130" s="128" customFormat="1" ht="12.75"/>
    <row r="131" s="128" customFormat="1" ht="12.75"/>
    <row r="132" s="128" customFormat="1" ht="12.75"/>
    <row r="133" s="128" customFormat="1" ht="12.75"/>
    <row r="134" s="128" customFormat="1" ht="12.75"/>
    <row r="135" s="128" customFormat="1" ht="12.75"/>
    <row r="136" s="128" customFormat="1" ht="12.75"/>
    <row r="137" s="128" customFormat="1" ht="12.75"/>
    <row r="138" s="128" customFormat="1" ht="12.75"/>
    <row r="139" s="128" customFormat="1" ht="12.75"/>
    <row r="140" s="128" customFormat="1" ht="12.75"/>
    <row r="141" s="128" customFormat="1" ht="12.75"/>
    <row r="142" s="128" customFormat="1" ht="12.75"/>
    <row r="143" s="128" customFormat="1" ht="12.75"/>
    <row r="144" s="128" customFormat="1" ht="12.75"/>
    <row r="145" s="128" customFormat="1" ht="12.75"/>
    <row r="146" s="128" customFormat="1" ht="12.75"/>
    <row r="147" s="128" customFormat="1" ht="12.75"/>
    <row r="148" s="128" customFormat="1" ht="12.75"/>
    <row r="149" s="128" customFormat="1" ht="12.75"/>
    <row r="150" s="128" customFormat="1" ht="12.75"/>
    <row r="151" s="128" customFormat="1" ht="12.75"/>
    <row r="152" s="128" customFormat="1" ht="12.75"/>
    <row r="153" s="128" customFormat="1" ht="12.75"/>
    <row r="154" s="128" customFormat="1" ht="12.75"/>
  </sheetData>
  <sheetProtection sheet="1" selectLockedCells="1"/>
  <mergeCells count="15">
    <mergeCell ref="A3:G3"/>
    <mergeCell ref="A11:F11"/>
    <mergeCell ref="A12:B12"/>
    <mergeCell ref="D40:F40"/>
    <mergeCell ref="A6:E6"/>
    <mergeCell ref="A38:B38"/>
    <mergeCell ref="J12:J13"/>
    <mergeCell ref="A46:D46"/>
    <mergeCell ref="A10:B10"/>
    <mergeCell ref="A4:C4"/>
    <mergeCell ref="B9:C9"/>
    <mergeCell ref="B8:E8"/>
    <mergeCell ref="B7:E7"/>
    <mergeCell ref="D41:F41"/>
    <mergeCell ref="D42:F4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R46"/>
  <sheetViews>
    <sheetView showGridLines="0" zoomScale="85" zoomScaleNormal="85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151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296" t="str">
        <f>'Mod. B-E Linea'!C45</f>
        <v>Abbonamento mensile studenti sotto soglia ISEE da 52 corse sc. 55% (periodo scolastico)</v>
      </c>
      <c r="B11" s="296"/>
      <c r="C11" s="296"/>
      <c r="D11" s="296"/>
      <c r="E11" s="296"/>
      <c r="F11" s="296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19</v>
      </c>
      <c r="L15" s="128">
        <v>52</v>
      </c>
      <c r="N15"/>
      <c r="R15" s="186"/>
    </row>
    <row r="16" spans="1:18" s="178" customFormat="1" ht="15" customHeight="1">
      <c r="A16" s="183">
        <f aca="true" t="shared" si="2" ref="A16:A37">B15</f>
        <v>10</v>
      </c>
      <c r="B16" s="183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28.5</v>
      </c>
      <c r="N16"/>
      <c r="R16" s="186"/>
    </row>
    <row r="17" spans="1:18" s="178" customFormat="1" ht="15" customHeight="1">
      <c r="A17" s="183">
        <f t="shared" si="2"/>
        <v>15</v>
      </c>
      <c r="B17" s="183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38.5</v>
      </c>
      <c r="N17"/>
      <c r="R17" s="186"/>
    </row>
    <row r="18" spans="1:18" s="178" customFormat="1" ht="15" customHeight="1">
      <c r="A18" s="183">
        <f t="shared" si="2"/>
        <v>20</v>
      </c>
      <c r="B18" s="183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47</v>
      </c>
      <c r="N18"/>
      <c r="R18" s="186"/>
    </row>
    <row r="19" spans="1:18" s="178" customFormat="1" ht="15" customHeight="1">
      <c r="A19" s="183">
        <f t="shared" si="2"/>
        <v>25</v>
      </c>
      <c r="B19" s="183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58.5</v>
      </c>
      <c r="N19"/>
      <c r="R19" s="186"/>
    </row>
    <row r="20" spans="1:18" s="178" customFormat="1" ht="15" customHeight="1">
      <c r="A20" s="183">
        <f t="shared" si="2"/>
        <v>30</v>
      </c>
      <c r="B20" s="183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66</v>
      </c>
      <c r="N20"/>
      <c r="R20" s="186"/>
    </row>
    <row r="21" spans="1:18" s="178" customFormat="1" ht="15" customHeight="1">
      <c r="A21" s="183">
        <f t="shared" si="2"/>
        <v>40</v>
      </c>
      <c r="B21" s="183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82</v>
      </c>
      <c r="N21"/>
      <c r="R21" s="186"/>
    </row>
    <row r="22" spans="1:18" s="178" customFormat="1" ht="15" customHeight="1">
      <c r="A22" s="183">
        <f t="shared" si="2"/>
        <v>50</v>
      </c>
      <c r="B22" s="183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93.5</v>
      </c>
      <c r="N22"/>
      <c r="R22" s="186"/>
    </row>
    <row r="23" spans="1:18" s="178" customFormat="1" ht="15" customHeight="1">
      <c r="A23" s="183">
        <f t="shared" si="2"/>
        <v>60</v>
      </c>
      <c r="B23" s="183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117</v>
      </c>
      <c r="N23"/>
      <c r="R23" s="186"/>
    </row>
    <row r="24" spans="1:18" s="178" customFormat="1" ht="15" customHeight="1">
      <c r="A24" s="183">
        <f t="shared" si="2"/>
        <v>70</v>
      </c>
      <c r="B24" s="183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140.5</v>
      </c>
      <c r="N24"/>
      <c r="R24" s="186"/>
    </row>
    <row r="25" spans="1:18" s="178" customFormat="1" ht="15" customHeight="1">
      <c r="A25" s="183">
        <f t="shared" si="2"/>
        <v>90</v>
      </c>
      <c r="B25" s="183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164</v>
      </c>
      <c r="N25"/>
      <c r="R25" s="186"/>
    </row>
    <row r="26" spans="1:18" s="178" customFormat="1" ht="15" customHeight="1">
      <c r="A26" s="183">
        <f t="shared" si="2"/>
        <v>110</v>
      </c>
      <c r="B26" s="183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187</v>
      </c>
      <c r="N26"/>
      <c r="R26" s="186"/>
    </row>
    <row r="27" spans="1:18" s="178" customFormat="1" ht="15" customHeight="1">
      <c r="A27" s="183">
        <f t="shared" si="2"/>
        <v>130</v>
      </c>
      <c r="B27" s="183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222.5</v>
      </c>
      <c r="N27"/>
      <c r="R27" s="186"/>
    </row>
    <row r="28" spans="1:18" s="178" customFormat="1" ht="15" customHeight="1">
      <c r="A28" s="183">
        <f t="shared" si="2"/>
        <v>150</v>
      </c>
      <c r="B28" s="183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245.5</v>
      </c>
      <c r="N28"/>
      <c r="R28" s="186"/>
    </row>
    <row r="29" spans="1:18" s="178" customFormat="1" ht="15" customHeight="1">
      <c r="A29" s="183">
        <f t="shared" si="2"/>
        <v>170</v>
      </c>
      <c r="B29" s="183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269</v>
      </c>
      <c r="N29"/>
      <c r="R29" s="186"/>
    </row>
    <row r="30" spans="1:18" s="178" customFormat="1" ht="15" customHeight="1">
      <c r="A30" s="183">
        <f t="shared" si="2"/>
        <v>190</v>
      </c>
      <c r="B30" s="183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304</v>
      </c>
      <c r="N30"/>
      <c r="R30" s="186"/>
    </row>
    <row r="31" spans="1:18" s="178" customFormat="1" ht="15" customHeight="1">
      <c r="A31" s="183">
        <f t="shared" si="2"/>
        <v>210</v>
      </c>
      <c r="B31" s="183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327.5</v>
      </c>
      <c r="N31"/>
      <c r="R31" s="186"/>
    </row>
    <row r="32" spans="1:18" s="178" customFormat="1" ht="15" customHeight="1">
      <c r="A32" s="183">
        <f t="shared" si="2"/>
        <v>230</v>
      </c>
      <c r="B32" s="183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362.5</v>
      </c>
      <c r="N32"/>
      <c r="R32" s="186"/>
    </row>
    <row r="33" spans="1:18" s="178" customFormat="1" ht="15" customHeight="1">
      <c r="A33" s="183">
        <f t="shared" si="2"/>
        <v>250</v>
      </c>
      <c r="B33" s="183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386</v>
      </c>
      <c r="N33"/>
      <c r="R33" s="186"/>
    </row>
    <row r="34" spans="1:18" s="178" customFormat="1" ht="15" customHeight="1">
      <c r="A34" s="183">
        <f t="shared" si="2"/>
        <v>270</v>
      </c>
      <c r="B34" s="183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409.5</v>
      </c>
      <c r="N34"/>
      <c r="R34" s="186"/>
    </row>
    <row r="35" spans="1:18" s="178" customFormat="1" ht="15" customHeight="1">
      <c r="A35" s="183">
        <f t="shared" si="2"/>
        <v>290</v>
      </c>
      <c r="B35" s="183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444.5</v>
      </c>
      <c r="N35"/>
      <c r="R35" s="186"/>
    </row>
    <row r="36" spans="1:18" s="178" customFormat="1" ht="15" customHeight="1">
      <c r="A36" s="183">
        <f t="shared" si="2"/>
        <v>310</v>
      </c>
      <c r="B36" s="183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468</v>
      </c>
      <c r="N36"/>
      <c r="R36" s="186"/>
    </row>
    <row r="37" spans="1:18" s="178" customFormat="1" ht="15" customHeight="1">
      <c r="A37" s="183">
        <f t="shared" si="2"/>
        <v>330</v>
      </c>
      <c r="B37" s="183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491.5</v>
      </c>
      <c r="N37"/>
      <c r="R37" s="186"/>
    </row>
    <row r="38" spans="1:6" s="178" customFormat="1" ht="23.25" customHeight="1">
      <c r="A38" s="291" t="s">
        <v>122</v>
      </c>
      <c r="B38" s="291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78" customFormat="1" ht="23.25" customHeight="1">
      <c r="A39" s="177"/>
      <c r="B39" s="177"/>
      <c r="C39" s="177"/>
      <c r="D39" s="177"/>
      <c r="E39" s="177"/>
      <c r="F39" s="177"/>
    </row>
    <row r="40" spans="1:7" s="11" customFormat="1" ht="15" customHeight="1">
      <c r="A40" s="187" t="s">
        <v>123</v>
      </c>
      <c r="B40" s="154">
        <f>Autocertificazione!B41</f>
        <v>0</v>
      </c>
      <c r="C40" s="111"/>
      <c r="D40" s="294" t="s">
        <v>124</v>
      </c>
      <c r="E40" s="294"/>
      <c r="F40" s="294"/>
      <c r="G40" s="188"/>
    </row>
    <row r="41" spans="1:7" s="11" customFormat="1" ht="15" customHeight="1">
      <c r="A41" s="187"/>
      <c r="B41" s="155"/>
      <c r="C41" s="187"/>
      <c r="D41" s="294" t="s">
        <v>125</v>
      </c>
      <c r="E41" s="294"/>
      <c r="F41" s="294"/>
      <c r="G41" s="188"/>
    </row>
    <row r="42" spans="1:7" s="11" customFormat="1" ht="15.75" customHeight="1">
      <c r="A42" s="187"/>
      <c r="B42" s="187"/>
      <c r="C42" s="187"/>
      <c r="D42" s="292"/>
      <c r="E42" s="292"/>
      <c r="F42" s="292"/>
      <c r="G42" s="112"/>
    </row>
    <row r="43" spans="1:7" s="11" customFormat="1" ht="14.25" customHeight="1">
      <c r="A43" s="187"/>
      <c r="B43" s="187"/>
      <c r="C43" s="187"/>
      <c r="D43" s="293"/>
      <c r="E43" s="293"/>
      <c r="F43" s="293"/>
      <c r="G43" s="112"/>
    </row>
    <row r="44" spans="1:7" s="178" customFormat="1" ht="9" customHeight="1">
      <c r="A44" s="176"/>
      <c r="B44" s="176"/>
      <c r="C44" s="176"/>
      <c r="D44" s="176"/>
      <c r="E44" s="176"/>
      <c r="F44" s="176"/>
      <c r="G44" s="177"/>
    </row>
    <row r="45" spans="1:6" s="178" customFormat="1" ht="12.75">
      <c r="A45" s="177"/>
      <c r="B45" s="177"/>
      <c r="C45" s="177"/>
      <c r="D45" s="177"/>
      <c r="E45" s="177"/>
      <c r="F45" s="177"/>
    </row>
    <row r="46" spans="1:4" s="178" customFormat="1" ht="54.75" customHeight="1">
      <c r="A46" s="279" t="s">
        <v>136</v>
      </c>
      <c r="B46" s="279"/>
      <c r="C46" s="280"/>
      <c r="D46" s="280"/>
    </row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  <row r="148" s="178" customFormat="1" ht="12.75"/>
    <row r="149" s="178" customFormat="1" ht="12.75"/>
    <row r="150" s="178" customFormat="1" ht="12.75"/>
    <row r="151" s="178" customFormat="1" ht="12.75"/>
    <row r="152" s="178" customFormat="1" ht="12.75"/>
    <row r="153" s="178" customFormat="1" ht="12.75"/>
    <row r="154" s="178" customFormat="1" ht="12.75"/>
  </sheetData>
  <sheetProtection selectLockedCells="1"/>
  <mergeCells count="15">
    <mergeCell ref="A4:C4"/>
    <mergeCell ref="B9:C9"/>
    <mergeCell ref="B8:E8"/>
    <mergeCell ref="B7:E7"/>
    <mergeCell ref="J12:J13"/>
    <mergeCell ref="A46:D46"/>
    <mergeCell ref="A10:B10"/>
    <mergeCell ref="D41:F41"/>
    <mergeCell ref="D42:F43"/>
    <mergeCell ref="A3:G3"/>
    <mergeCell ref="A11:F11"/>
    <mergeCell ref="A12:B12"/>
    <mergeCell ref="D40:F40"/>
    <mergeCell ref="A6:E6"/>
    <mergeCell ref="A38:B3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R46"/>
  <sheetViews>
    <sheetView showGridLines="0" zoomScale="85" zoomScaleNormal="85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152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296" t="str">
        <f>'Mod. B-E Linea'!C46</f>
        <v>Abbonamento mensile studenti sopra soglia ISEE da 44 corse sc. 42% (periodo scolastico)</v>
      </c>
      <c r="B11" s="296"/>
      <c r="C11" s="296"/>
      <c r="D11" s="296"/>
      <c r="E11" s="296"/>
      <c r="F11" s="296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20.5</v>
      </c>
      <c r="L15" s="128">
        <v>44</v>
      </c>
      <c r="N15"/>
      <c r="R15" s="186"/>
    </row>
    <row r="16" spans="1:18" s="178" customFormat="1" ht="15" customHeight="1">
      <c r="A16" s="183">
        <f aca="true" t="shared" si="2" ref="A16:A37">B15</f>
        <v>10</v>
      </c>
      <c r="B16" s="183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30</v>
      </c>
      <c r="N16"/>
      <c r="R16" s="186"/>
    </row>
    <row r="17" spans="1:18" s="178" customFormat="1" ht="15" customHeight="1">
      <c r="A17" s="183">
        <f t="shared" si="2"/>
        <v>15</v>
      </c>
      <c r="B17" s="183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40.5</v>
      </c>
      <c r="N17"/>
      <c r="R17" s="186"/>
    </row>
    <row r="18" spans="1:18" s="178" customFormat="1" ht="15" customHeight="1">
      <c r="A18" s="183">
        <f t="shared" si="2"/>
        <v>20</v>
      </c>
      <c r="B18" s="183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51</v>
      </c>
      <c r="N18"/>
      <c r="R18" s="186"/>
    </row>
    <row r="19" spans="1:18" s="178" customFormat="1" ht="15" customHeight="1">
      <c r="A19" s="183">
        <f t="shared" si="2"/>
        <v>25</v>
      </c>
      <c r="B19" s="183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64</v>
      </c>
      <c r="N19"/>
      <c r="R19" s="186"/>
    </row>
    <row r="20" spans="1:18" s="178" customFormat="1" ht="15" customHeight="1">
      <c r="A20" s="183">
        <f t="shared" si="2"/>
        <v>30</v>
      </c>
      <c r="B20" s="183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76.5</v>
      </c>
      <c r="N20"/>
      <c r="R20" s="186"/>
    </row>
    <row r="21" spans="1:18" s="178" customFormat="1" ht="15" customHeight="1">
      <c r="A21" s="183">
        <f t="shared" si="2"/>
        <v>40</v>
      </c>
      <c r="B21" s="183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89.5</v>
      </c>
      <c r="N21"/>
      <c r="R21" s="186"/>
    </row>
    <row r="22" spans="1:18" s="178" customFormat="1" ht="15" customHeight="1">
      <c r="A22" s="183">
        <f t="shared" si="2"/>
        <v>50</v>
      </c>
      <c r="B22" s="183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102</v>
      </c>
      <c r="N22"/>
      <c r="R22" s="186"/>
    </row>
    <row r="23" spans="1:18" s="178" customFormat="1" ht="15" customHeight="1">
      <c r="A23" s="183">
        <f t="shared" si="2"/>
        <v>60</v>
      </c>
      <c r="B23" s="183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127.5</v>
      </c>
      <c r="N23"/>
      <c r="R23" s="186"/>
    </row>
    <row r="24" spans="1:18" s="178" customFormat="1" ht="15" customHeight="1">
      <c r="A24" s="183">
        <f t="shared" si="2"/>
        <v>70</v>
      </c>
      <c r="B24" s="183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153</v>
      </c>
      <c r="N24"/>
      <c r="R24" s="186"/>
    </row>
    <row r="25" spans="1:18" s="178" customFormat="1" ht="15" customHeight="1">
      <c r="A25" s="183">
        <f t="shared" si="2"/>
        <v>90</v>
      </c>
      <c r="B25" s="183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178.5</v>
      </c>
      <c r="N25"/>
      <c r="R25" s="186"/>
    </row>
    <row r="26" spans="1:18" s="178" customFormat="1" ht="15" customHeight="1">
      <c r="A26" s="183">
        <f t="shared" si="2"/>
        <v>110</v>
      </c>
      <c r="B26" s="183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204</v>
      </c>
      <c r="N26"/>
      <c r="R26" s="186"/>
    </row>
    <row r="27" spans="1:18" s="178" customFormat="1" ht="15" customHeight="1">
      <c r="A27" s="183">
        <f t="shared" si="2"/>
        <v>130</v>
      </c>
      <c r="B27" s="183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242.5</v>
      </c>
      <c r="N27"/>
      <c r="R27" s="186"/>
    </row>
    <row r="28" spans="1:18" s="178" customFormat="1" ht="15" customHeight="1">
      <c r="A28" s="183">
        <f t="shared" si="2"/>
        <v>150</v>
      </c>
      <c r="B28" s="183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268</v>
      </c>
      <c r="N28"/>
      <c r="R28" s="186"/>
    </row>
    <row r="29" spans="1:18" s="178" customFormat="1" ht="15" customHeight="1">
      <c r="A29" s="183">
        <f t="shared" si="2"/>
        <v>170</v>
      </c>
      <c r="B29" s="183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293.5</v>
      </c>
      <c r="N29"/>
      <c r="R29" s="186"/>
    </row>
    <row r="30" spans="1:18" s="178" customFormat="1" ht="15" customHeight="1">
      <c r="A30" s="183">
        <f t="shared" si="2"/>
        <v>190</v>
      </c>
      <c r="B30" s="183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332</v>
      </c>
      <c r="N30"/>
      <c r="R30" s="186"/>
    </row>
    <row r="31" spans="1:18" s="178" customFormat="1" ht="15" customHeight="1">
      <c r="A31" s="183">
        <f t="shared" si="2"/>
        <v>210</v>
      </c>
      <c r="B31" s="183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357.5</v>
      </c>
      <c r="N31"/>
      <c r="R31" s="186"/>
    </row>
    <row r="32" spans="1:18" s="178" customFormat="1" ht="15" customHeight="1">
      <c r="A32" s="183">
        <f t="shared" si="2"/>
        <v>230</v>
      </c>
      <c r="B32" s="183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395.5</v>
      </c>
      <c r="N32"/>
      <c r="R32" s="186"/>
    </row>
    <row r="33" spans="1:18" s="178" customFormat="1" ht="15" customHeight="1">
      <c r="A33" s="183">
        <f t="shared" si="2"/>
        <v>250</v>
      </c>
      <c r="B33" s="183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421</v>
      </c>
      <c r="N33"/>
      <c r="R33" s="186"/>
    </row>
    <row r="34" spans="1:18" s="178" customFormat="1" ht="15" customHeight="1">
      <c r="A34" s="183">
        <f t="shared" si="2"/>
        <v>270</v>
      </c>
      <c r="B34" s="183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446.5</v>
      </c>
      <c r="N34"/>
      <c r="R34" s="186"/>
    </row>
    <row r="35" spans="1:18" s="178" customFormat="1" ht="15" customHeight="1">
      <c r="A35" s="183">
        <f t="shared" si="2"/>
        <v>290</v>
      </c>
      <c r="B35" s="183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485</v>
      </c>
      <c r="N35"/>
      <c r="R35" s="186"/>
    </row>
    <row r="36" spans="1:18" s="178" customFormat="1" ht="15" customHeight="1">
      <c r="A36" s="183">
        <f t="shared" si="2"/>
        <v>310</v>
      </c>
      <c r="B36" s="183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510.5</v>
      </c>
      <c r="N36"/>
      <c r="R36" s="186"/>
    </row>
    <row r="37" spans="1:18" s="178" customFormat="1" ht="15" customHeight="1">
      <c r="A37" s="183">
        <f t="shared" si="2"/>
        <v>330</v>
      </c>
      <c r="B37" s="183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536</v>
      </c>
      <c r="N37"/>
      <c r="R37" s="186"/>
    </row>
    <row r="38" spans="1:6" s="178" customFormat="1" ht="23.25" customHeight="1">
      <c r="A38" s="291" t="s">
        <v>122</v>
      </c>
      <c r="B38" s="291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78" customFormat="1" ht="23.25" customHeight="1">
      <c r="A39" s="177"/>
      <c r="B39" s="177"/>
      <c r="C39" s="177"/>
      <c r="D39" s="177"/>
      <c r="E39" s="177"/>
      <c r="F39" s="177"/>
    </row>
    <row r="40" spans="1:7" s="11" customFormat="1" ht="15" customHeight="1">
      <c r="A40" s="187" t="s">
        <v>123</v>
      </c>
      <c r="B40" s="154">
        <f>Autocertificazione!B41</f>
        <v>0</v>
      </c>
      <c r="C40" s="111"/>
      <c r="D40" s="294" t="s">
        <v>124</v>
      </c>
      <c r="E40" s="294"/>
      <c r="F40" s="294"/>
      <c r="G40" s="188"/>
    </row>
    <row r="41" spans="1:7" s="11" customFormat="1" ht="15" customHeight="1">
      <c r="A41" s="187"/>
      <c r="B41" s="155"/>
      <c r="C41" s="187"/>
      <c r="D41" s="294" t="s">
        <v>125</v>
      </c>
      <c r="E41" s="294"/>
      <c r="F41" s="294"/>
      <c r="G41" s="188"/>
    </row>
    <row r="42" spans="1:7" s="11" customFormat="1" ht="15.75" customHeight="1">
      <c r="A42" s="187"/>
      <c r="B42" s="187"/>
      <c r="C42" s="187"/>
      <c r="D42" s="292"/>
      <c r="E42" s="292"/>
      <c r="F42" s="292"/>
      <c r="G42" s="112"/>
    </row>
    <row r="43" spans="1:7" s="11" customFormat="1" ht="14.25" customHeight="1">
      <c r="A43" s="187"/>
      <c r="B43" s="187"/>
      <c r="C43" s="187"/>
      <c r="D43" s="293"/>
      <c r="E43" s="293"/>
      <c r="F43" s="293"/>
      <c r="G43" s="112"/>
    </row>
    <row r="44" spans="1:7" s="178" customFormat="1" ht="9" customHeight="1">
      <c r="A44" s="176"/>
      <c r="B44" s="176"/>
      <c r="C44" s="176"/>
      <c r="D44" s="176"/>
      <c r="E44" s="176"/>
      <c r="F44" s="176"/>
      <c r="G44" s="177"/>
    </row>
    <row r="45" spans="1:6" s="178" customFormat="1" ht="12.75">
      <c r="A45" s="177"/>
      <c r="B45" s="177"/>
      <c r="C45" s="177"/>
      <c r="D45" s="177"/>
      <c r="E45" s="177"/>
      <c r="F45" s="177"/>
    </row>
    <row r="46" spans="1:4" s="178" customFormat="1" ht="54.75" customHeight="1">
      <c r="A46" s="279" t="s">
        <v>136</v>
      </c>
      <c r="B46" s="279"/>
      <c r="C46" s="280"/>
      <c r="D46" s="280"/>
    </row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  <row r="148" s="178" customFormat="1" ht="12.75"/>
    <row r="149" s="178" customFormat="1" ht="12.75"/>
    <row r="150" s="178" customFormat="1" ht="12.75"/>
    <row r="151" s="178" customFormat="1" ht="12.75"/>
    <row r="152" s="178" customFormat="1" ht="12.75"/>
    <row r="153" s="178" customFormat="1" ht="12.75"/>
    <row r="154" s="178" customFormat="1" ht="12.75"/>
  </sheetData>
  <sheetProtection selectLockedCells="1"/>
  <mergeCells count="15">
    <mergeCell ref="A3:G3"/>
    <mergeCell ref="A11:F11"/>
    <mergeCell ref="A12:B12"/>
    <mergeCell ref="D40:F40"/>
    <mergeCell ref="A6:E6"/>
    <mergeCell ref="A38:B38"/>
    <mergeCell ref="J12:J13"/>
    <mergeCell ref="A46:D46"/>
    <mergeCell ref="A10:B10"/>
    <mergeCell ref="A4:C4"/>
    <mergeCell ref="B9:C9"/>
    <mergeCell ref="B8:E8"/>
    <mergeCell ref="B7:E7"/>
    <mergeCell ref="D41:F41"/>
    <mergeCell ref="D42:F4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R46"/>
  <sheetViews>
    <sheetView showGridLines="0" zoomScale="85" zoomScaleNormal="85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153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296" t="str">
        <f>'Mod. B-E Linea'!C47</f>
        <v>Abbonamento mensile studenti sopra soglia ISEE da 52 corse sc. 42% (periodo scolastico)</v>
      </c>
      <c r="B11" s="296"/>
      <c r="C11" s="296"/>
      <c r="D11" s="296"/>
      <c r="E11" s="296"/>
      <c r="F11" s="296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23.5</v>
      </c>
      <c r="L15" s="128">
        <v>52</v>
      </c>
      <c r="N15"/>
      <c r="R15" s="186"/>
    </row>
    <row r="16" spans="1:18" s="178" customFormat="1" ht="15" customHeight="1">
      <c r="A16" s="183">
        <f aca="true" t="shared" si="2" ref="A16:A37">B15</f>
        <v>10</v>
      </c>
      <c r="B16" s="183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35</v>
      </c>
      <c r="N16"/>
      <c r="R16" s="186"/>
    </row>
    <row r="17" spans="1:18" s="178" customFormat="1" ht="15" customHeight="1">
      <c r="A17" s="183">
        <f t="shared" si="2"/>
        <v>15</v>
      </c>
      <c r="B17" s="183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47</v>
      </c>
      <c r="N17"/>
      <c r="R17" s="186"/>
    </row>
    <row r="18" spans="1:18" s="178" customFormat="1" ht="15" customHeight="1">
      <c r="A18" s="183">
        <f t="shared" si="2"/>
        <v>20</v>
      </c>
      <c r="B18" s="183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60.5</v>
      </c>
      <c r="N18"/>
      <c r="R18" s="186"/>
    </row>
    <row r="19" spans="1:18" s="178" customFormat="1" ht="15" customHeight="1">
      <c r="A19" s="183">
        <f t="shared" si="2"/>
        <v>25</v>
      </c>
      <c r="B19" s="183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75.5</v>
      </c>
      <c r="N19"/>
      <c r="R19" s="186"/>
    </row>
    <row r="20" spans="1:18" s="178" customFormat="1" ht="15" customHeight="1">
      <c r="A20" s="183">
        <f t="shared" si="2"/>
        <v>30</v>
      </c>
      <c r="B20" s="183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90.5</v>
      </c>
      <c r="N20"/>
      <c r="R20" s="186"/>
    </row>
    <row r="21" spans="1:18" s="178" customFormat="1" ht="15" customHeight="1">
      <c r="A21" s="183">
        <f t="shared" si="2"/>
        <v>40</v>
      </c>
      <c r="B21" s="183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105.5</v>
      </c>
      <c r="N21"/>
      <c r="R21" s="186"/>
    </row>
    <row r="22" spans="1:18" s="178" customFormat="1" ht="15" customHeight="1">
      <c r="A22" s="183">
        <f t="shared" si="2"/>
        <v>50</v>
      </c>
      <c r="B22" s="183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120.5</v>
      </c>
      <c r="N22"/>
      <c r="R22" s="186"/>
    </row>
    <row r="23" spans="1:18" s="178" customFormat="1" ht="15" customHeight="1">
      <c r="A23" s="183">
        <f t="shared" si="2"/>
        <v>60</v>
      </c>
      <c r="B23" s="183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151</v>
      </c>
      <c r="N23"/>
      <c r="R23" s="186"/>
    </row>
    <row r="24" spans="1:18" s="178" customFormat="1" ht="15" customHeight="1">
      <c r="A24" s="183">
        <f t="shared" si="2"/>
        <v>70</v>
      </c>
      <c r="B24" s="183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181</v>
      </c>
      <c r="N24"/>
      <c r="R24" s="186"/>
    </row>
    <row r="25" spans="1:18" s="178" customFormat="1" ht="15" customHeight="1">
      <c r="A25" s="183">
        <f t="shared" si="2"/>
        <v>90</v>
      </c>
      <c r="B25" s="183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211</v>
      </c>
      <c r="N25"/>
      <c r="R25" s="186"/>
    </row>
    <row r="26" spans="1:18" s="178" customFormat="1" ht="15" customHeight="1">
      <c r="A26" s="183">
        <f t="shared" si="2"/>
        <v>110</v>
      </c>
      <c r="B26" s="183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241.5</v>
      </c>
      <c r="N26"/>
      <c r="R26" s="186"/>
    </row>
    <row r="27" spans="1:18" s="178" customFormat="1" ht="15" customHeight="1">
      <c r="A27" s="183">
        <f t="shared" si="2"/>
        <v>130</v>
      </c>
      <c r="B27" s="183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286.5</v>
      </c>
      <c r="N27"/>
      <c r="R27" s="186"/>
    </row>
    <row r="28" spans="1:18" s="178" customFormat="1" ht="15" customHeight="1">
      <c r="A28" s="183">
        <f t="shared" si="2"/>
        <v>150</v>
      </c>
      <c r="B28" s="183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316.5</v>
      </c>
      <c r="N28"/>
      <c r="R28" s="186"/>
    </row>
    <row r="29" spans="1:18" s="178" customFormat="1" ht="15" customHeight="1">
      <c r="A29" s="183">
        <f t="shared" si="2"/>
        <v>170</v>
      </c>
      <c r="B29" s="183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347</v>
      </c>
      <c r="N29"/>
      <c r="R29" s="186"/>
    </row>
    <row r="30" spans="1:18" s="178" customFormat="1" ht="15" customHeight="1">
      <c r="A30" s="183">
        <f t="shared" si="2"/>
        <v>190</v>
      </c>
      <c r="B30" s="183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392</v>
      </c>
      <c r="N30"/>
      <c r="R30" s="186"/>
    </row>
    <row r="31" spans="1:18" s="178" customFormat="1" ht="15" customHeight="1">
      <c r="A31" s="183">
        <f t="shared" si="2"/>
        <v>210</v>
      </c>
      <c r="B31" s="183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422</v>
      </c>
      <c r="N31"/>
      <c r="R31" s="186"/>
    </row>
    <row r="32" spans="1:18" s="178" customFormat="1" ht="15" customHeight="1">
      <c r="A32" s="183">
        <f t="shared" si="2"/>
        <v>230</v>
      </c>
      <c r="B32" s="183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467.5</v>
      </c>
      <c r="N32"/>
      <c r="R32" s="186"/>
    </row>
    <row r="33" spans="1:18" s="178" customFormat="1" ht="15" customHeight="1">
      <c r="A33" s="183">
        <f t="shared" si="2"/>
        <v>250</v>
      </c>
      <c r="B33" s="183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497.5</v>
      </c>
      <c r="N33"/>
      <c r="R33" s="186"/>
    </row>
    <row r="34" spans="1:18" s="178" customFormat="1" ht="15" customHeight="1">
      <c r="A34" s="183">
        <f t="shared" si="2"/>
        <v>270</v>
      </c>
      <c r="B34" s="183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528</v>
      </c>
      <c r="N34"/>
      <c r="R34" s="186"/>
    </row>
    <row r="35" spans="1:18" s="178" customFormat="1" ht="15" customHeight="1">
      <c r="A35" s="183">
        <f t="shared" si="2"/>
        <v>290</v>
      </c>
      <c r="B35" s="183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573</v>
      </c>
      <c r="N35"/>
      <c r="R35" s="186"/>
    </row>
    <row r="36" spans="1:18" s="178" customFormat="1" ht="15" customHeight="1">
      <c r="A36" s="183">
        <f t="shared" si="2"/>
        <v>310</v>
      </c>
      <c r="B36" s="183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603</v>
      </c>
      <c r="N36"/>
      <c r="R36" s="186"/>
    </row>
    <row r="37" spans="1:18" s="178" customFormat="1" ht="15" customHeight="1">
      <c r="A37" s="183">
        <f t="shared" si="2"/>
        <v>330</v>
      </c>
      <c r="B37" s="183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633.5</v>
      </c>
      <c r="N37"/>
      <c r="R37" s="186"/>
    </row>
    <row r="38" spans="1:6" s="178" customFormat="1" ht="23.25" customHeight="1">
      <c r="A38" s="291" t="s">
        <v>122</v>
      </c>
      <c r="B38" s="291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78" customFormat="1" ht="23.25" customHeight="1">
      <c r="A39" s="177"/>
      <c r="B39" s="177"/>
      <c r="C39" s="177"/>
      <c r="D39" s="177"/>
      <c r="E39" s="177"/>
      <c r="F39" s="177"/>
    </row>
    <row r="40" spans="1:7" s="11" customFormat="1" ht="15" customHeight="1">
      <c r="A40" s="187" t="s">
        <v>123</v>
      </c>
      <c r="B40" s="154">
        <f>Autocertificazione!B41</f>
        <v>0</v>
      </c>
      <c r="C40" s="111"/>
      <c r="D40" s="294" t="s">
        <v>124</v>
      </c>
      <c r="E40" s="294"/>
      <c r="F40" s="294"/>
      <c r="G40" s="188"/>
    </row>
    <row r="41" spans="1:7" s="11" customFormat="1" ht="15" customHeight="1">
      <c r="A41" s="187"/>
      <c r="B41" s="155"/>
      <c r="C41" s="187"/>
      <c r="D41" s="294" t="s">
        <v>125</v>
      </c>
      <c r="E41" s="294"/>
      <c r="F41" s="294"/>
      <c r="G41" s="188"/>
    </row>
    <row r="42" spans="1:7" s="11" customFormat="1" ht="15.75" customHeight="1">
      <c r="A42" s="187"/>
      <c r="B42" s="187"/>
      <c r="C42" s="187"/>
      <c r="D42" s="292"/>
      <c r="E42" s="292"/>
      <c r="F42" s="292"/>
      <c r="G42" s="112"/>
    </row>
    <row r="43" spans="1:7" s="11" customFormat="1" ht="14.25" customHeight="1">
      <c r="A43" s="187"/>
      <c r="B43" s="187"/>
      <c r="C43" s="187"/>
      <c r="D43" s="293"/>
      <c r="E43" s="293"/>
      <c r="F43" s="293"/>
      <c r="G43" s="112"/>
    </row>
    <row r="44" spans="1:7" s="178" customFormat="1" ht="9" customHeight="1">
      <c r="A44" s="176"/>
      <c r="B44" s="176"/>
      <c r="C44" s="176"/>
      <c r="D44" s="176"/>
      <c r="E44" s="176"/>
      <c r="F44" s="176"/>
      <c r="G44" s="177"/>
    </row>
    <row r="45" spans="1:6" s="178" customFormat="1" ht="12.75">
      <c r="A45" s="177"/>
      <c r="B45" s="177"/>
      <c r="C45" s="177"/>
      <c r="D45" s="177"/>
      <c r="E45" s="177"/>
      <c r="F45" s="177"/>
    </row>
    <row r="46" spans="1:4" s="178" customFormat="1" ht="54.75" customHeight="1">
      <c r="A46" s="279" t="s">
        <v>136</v>
      </c>
      <c r="B46" s="279"/>
      <c r="C46" s="280"/>
      <c r="D46" s="280"/>
    </row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  <row r="148" s="178" customFormat="1" ht="12.75"/>
    <row r="149" s="178" customFormat="1" ht="12.75"/>
    <row r="150" s="178" customFormat="1" ht="12.75"/>
    <row r="151" s="178" customFormat="1" ht="12.75"/>
    <row r="152" s="178" customFormat="1" ht="12.75"/>
    <row r="153" s="178" customFormat="1" ht="12.75"/>
    <row r="154" s="178" customFormat="1" ht="12.75"/>
  </sheetData>
  <sheetProtection selectLockedCells="1"/>
  <mergeCells count="15">
    <mergeCell ref="A4:C4"/>
    <mergeCell ref="B9:C9"/>
    <mergeCell ref="B8:E8"/>
    <mergeCell ref="B7:E7"/>
    <mergeCell ref="J12:J13"/>
    <mergeCell ref="A46:D46"/>
    <mergeCell ref="A10:B10"/>
    <mergeCell ref="D41:F41"/>
    <mergeCell ref="D42:F43"/>
    <mergeCell ref="A3:G3"/>
    <mergeCell ref="A11:F11"/>
    <mergeCell ref="A12:B12"/>
    <mergeCell ref="D40:F40"/>
    <mergeCell ref="A6:E6"/>
    <mergeCell ref="A38:B3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showGridLines="0" tabSelected="1" zoomScale="85" zoomScaleNormal="85" zoomScaleSheetLayoutView="85" zoomScalePageLayoutView="0" workbookViewId="0" topLeftCell="A10">
      <selection activeCell="C56" sqref="C56"/>
    </sheetView>
  </sheetViews>
  <sheetFormatPr defaultColWidth="8.7109375" defaultRowHeight="12.75"/>
  <cols>
    <col min="1" max="1" width="9.7109375" style="54" customWidth="1"/>
    <col min="2" max="2" width="14.8515625" style="54" customWidth="1"/>
    <col min="3" max="3" width="58.00390625" style="54" customWidth="1"/>
    <col min="4" max="7" width="20.7109375" style="54" customWidth="1"/>
    <col min="8" max="8" width="2.421875" style="54" customWidth="1"/>
    <col min="9" max="9" width="21.8515625" style="54" customWidth="1"/>
    <col min="10" max="17" width="8.7109375" style="54" customWidth="1"/>
    <col min="18" max="18" width="3.7109375" style="54" customWidth="1"/>
    <col min="19" max="16384" width="8.7109375" style="54" customWidth="1"/>
  </cols>
  <sheetData>
    <row r="1" spans="1:9" ht="18">
      <c r="A1" s="51"/>
      <c r="B1" s="51"/>
      <c r="C1" s="51"/>
      <c r="D1" s="51"/>
      <c r="E1" s="51"/>
      <c r="F1" s="51"/>
      <c r="G1" s="52"/>
      <c r="I1" s="53"/>
    </row>
    <row r="2" spans="1:7" ht="18">
      <c r="A2" s="51"/>
      <c r="B2" s="51"/>
      <c r="C2" s="51"/>
      <c r="D2" s="51"/>
      <c r="E2" s="51"/>
      <c r="F2" s="53"/>
      <c r="G2" s="52"/>
    </row>
    <row r="3" spans="1:7" ht="12.75">
      <c r="A3" s="51"/>
      <c r="B3" s="51"/>
      <c r="C3" s="51"/>
      <c r="D3" s="51"/>
      <c r="E3" s="51"/>
      <c r="F3" s="51"/>
      <c r="G3" s="51"/>
    </row>
    <row r="4" spans="1:7" ht="12.75">
      <c r="A4" s="55"/>
      <c r="B4" s="55"/>
      <c r="C4" s="55"/>
      <c r="D4" s="55"/>
      <c r="E4" s="55"/>
      <c r="F4" s="55"/>
      <c r="G4" s="55"/>
    </row>
    <row r="5" spans="1:7" ht="69.75" customHeight="1">
      <c r="A5" s="243"/>
      <c r="B5" s="243"/>
      <c r="C5" s="243"/>
      <c r="D5" s="243"/>
      <c r="E5" s="243"/>
      <c r="F5" s="243"/>
      <c r="G5" s="243"/>
    </row>
    <row r="6" spans="1:12" ht="12.75" customHeight="1">
      <c r="A6" s="56" t="s">
        <v>26</v>
      </c>
      <c r="B6" s="57"/>
      <c r="C6" s="57"/>
      <c r="E6" s="51"/>
      <c r="F6" s="51"/>
      <c r="G6" s="51"/>
      <c r="H6" s="58"/>
      <c r="J6" s="58"/>
      <c r="K6" s="58"/>
      <c r="L6" s="58"/>
    </row>
    <row r="7" spans="1:18" ht="26.25" customHeight="1">
      <c r="A7" s="59" t="s">
        <v>169</v>
      </c>
      <c r="B7" s="55"/>
      <c r="C7" s="55"/>
      <c r="D7" s="51"/>
      <c r="E7" s="60"/>
      <c r="F7" s="60" t="s">
        <v>27</v>
      </c>
      <c r="G7" s="61"/>
      <c r="I7" s="230" t="s">
        <v>167</v>
      </c>
      <c r="K7" s="190"/>
      <c r="L7" s="190"/>
      <c r="M7" s="190"/>
      <c r="N7" s="190"/>
      <c r="O7" s="190"/>
      <c r="P7" s="190"/>
      <c r="Q7" s="190"/>
      <c r="R7" s="190"/>
    </row>
    <row r="8" spans="1:12" ht="26.25" customHeight="1">
      <c r="A8" s="244" t="s">
        <v>28</v>
      </c>
      <c r="B8" s="244"/>
      <c r="C8" s="244"/>
      <c r="D8" s="244"/>
      <c r="E8" s="62"/>
      <c r="F8" s="63"/>
      <c r="G8" s="63"/>
      <c r="H8" s="58"/>
      <c r="I8" s="230"/>
      <c r="J8" s="58"/>
      <c r="K8" s="58"/>
      <c r="L8" s="58"/>
    </row>
    <row r="9" spans="1:9" ht="24" customHeight="1">
      <c r="A9" s="64" t="s">
        <v>29</v>
      </c>
      <c r="B9" s="65"/>
      <c r="C9" s="66">
        <f>Autocertificazione!D10</f>
        <v>0</v>
      </c>
      <c r="D9" s="65"/>
      <c r="E9" s="60"/>
      <c r="F9" s="60" t="s">
        <v>30</v>
      </c>
      <c r="G9" s="67">
        <f>IF(G19&lt;&gt;0,F63/G19,"")</f>
      </c>
      <c r="I9" s="230"/>
    </row>
    <row r="10" spans="1:9" ht="24" customHeight="1">
      <c r="A10" s="64" t="s">
        <v>31</v>
      </c>
      <c r="B10" s="65"/>
      <c r="C10" s="68"/>
      <c r="D10" s="65"/>
      <c r="E10" s="51"/>
      <c r="F10" s="51"/>
      <c r="G10" s="51"/>
      <c r="I10" s="230"/>
    </row>
    <row r="11" spans="1:9" ht="24" customHeight="1">
      <c r="A11" s="64" t="s">
        <v>32</v>
      </c>
      <c r="B11" s="65"/>
      <c r="C11" s="68"/>
      <c r="D11" s="65"/>
      <c r="E11" s="51"/>
      <c r="F11" s="51"/>
      <c r="G11" s="51"/>
      <c r="I11" s="230"/>
    </row>
    <row r="12" spans="1:9" ht="12.75">
      <c r="A12" s="69"/>
      <c r="B12" s="60"/>
      <c r="C12" s="51"/>
      <c r="D12" s="51"/>
      <c r="E12" s="51"/>
      <c r="F12" s="51"/>
      <c r="G12" s="51"/>
      <c r="I12" s="230"/>
    </row>
    <row r="13" spans="1:9" ht="12.75">
      <c r="A13" s="51"/>
      <c r="B13" s="63"/>
      <c r="C13" s="246" t="s">
        <v>33</v>
      </c>
      <c r="D13" s="70" t="s">
        <v>34</v>
      </c>
      <c r="E13" s="70" t="s">
        <v>35</v>
      </c>
      <c r="F13" s="70" t="s">
        <v>35</v>
      </c>
      <c r="G13" s="70" t="s">
        <v>35</v>
      </c>
      <c r="I13" s="230"/>
    </row>
    <row r="14" spans="1:9" ht="12.75">
      <c r="A14" s="60"/>
      <c r="B14" s="63"/>
      <c r="C14" s="246"/>
      <c r="D14" s="70" t="s">
        <v>36</v>
      </c>
      <c r="E14" s="70" t="s">
        <v>37</v>
      </c>
      <c r="F14" s="70" t="s">
        <v>38</v>
      </c>
      <c r="G14" s="70" t="s">
        <v>39</v>
      </c>
      <c r="I14" s="230"/>
    </row>
    <row r="15" spans="1:9" ht="12.75">
      <c r="A15" s="63"/>
      <c r="B15" s="63"/>
      <c r="C15" s="246"/>
      <c r="D15" s="70"/>
      <c r="E15" s="70"/>
      <c r="F15" s="70" t="s">
        <v>40</v>
      </c>
      <c r="G15" s="70" t="s">
        <v>41</v>
      </c>
      <c r="I15" s="230"/>
    </row>
    <row r="16" spans="1:9" ht="12.75">
      <c r="A16" s="60"/>
      <c r="B16" s="63"/>
      <c r="C16" s="70"/>
      <c r="D16" s="70" t="s">
        <v>42</v>
      </c>
      <c r="E16" s="70" t="s">
        <v>43</v>
      </c>
      <c r="F16" s="70" t="s">
        <v>44</v>
      </c>
      <c r="G16" s="70" t="s">
        <v>45</v>
      </c>
      <c r="I16" s="230"/>
    </row>
    <row r="17" spans="1:9" ht="12.75">
      <c r="A17" s="51"/>
      <c r="B17" s="51"/>
      <c r="C17" s="70" t="s">
        <v>46</v>
      </c>
      <c r="D17" s="71"/>
      <c r="E17" s="71"/>
      <c r="F17" s="71"/>
      <c r="G17" s="72">
        <f>D17+E17-F17</f>
        <v>0</v>
      </c>
      <c r="I17" s="230"/>
    </row>
    <row r="18" spans="1:9" ht="12.75">
      <c r="A18" s="51"/>
      <c r="B18" s="51"/>
      <c r="C18" s="70" t="s">
        <v>47</v>
      </c>
      <c r="D18" s="71"/>
      <c r="E18" s="71"/>
      <c r="F18" s="71"/>
      <c r="G18" s="72">
        <f>D18+E18-F18</f>
        <v>0</v>
      </c>
      <c r="I18" s="230"/>
    </row>
    <row r="19" spans="1:9" ht="12.75">
      <c r="A19" s="51"/>
      <c r="B19" s="51"/>
      <c r="C19" s="70" t="s">
        <v>48</v>
      </c>
      <c r="D19" s="72">
        <f>D17+D18</f>
        <v>0</v>
      </c>
      <c r="E19" s="72">
        <f>E17+E18</f>
        <v>0</v>
      </c>
      <c r="F19" s="72">
        <f>F17+F18</f>
        <v>0</v>
      </c>
      <c r="G19" s="72">
        <f>G17+G18</f>
        <v>0</v>
      </c>
      <c r="I19" s="230"/>
    </row>
    <row r="20" spans="1:7" ht="12.75">
      <c r="A20" s="51"/>
      <c r="B20" s="51"/>
      <c r="C20" s="51"/>
      <c r="D20" s="51"/>
      <c r="E20" s="51"/>
      <c r="F20" s="51"/>
      <c r="G20" s="51"/>
    </row>
    <row r="21" spans="1:7" ht="23.25" customHeight="1">
      <c r="A21" s="251" t="s">
        <v>49</v>
      </c>
      <c r="B21" s="234"/>
      <c r="C21" s="234"/>
      <c r="D21" s="234"/>
      <c r="E21" s="234"/>
      <c r="F21" s="234"/>
      <c r="G21" s="234"/>
    </row>
    <row r="22" spans="1:7" ht="12.75">
      <c r="A22" s="241" t="s">
        <v>50</v>
      </c>
      <c r="B22" s="241"/>
      <c r="C22" s="241"/>
      <c r="D22" s="73" t="s">
        <v>51</v>
      </c>
      <c r="E22" s="73" t="s">
        <v>52</v>
      </c>
      <c r="F22" s="231" t="s">
        <v>53</v>
      </c>
      <c r="G22" s="231" t="s">
        <v>54</v>
      </c>
    </row>
    <row r="23" spans="1:7" ht="12.75">
      <c r="A23" s="241"/>
      <c r="B23" s="241"/>
      <c r="C23" s="241"/>
      <c r="D23" s="73" t="s">
        <v>55</v>
      </c>
      <c r="E23" s="73" t="s">
        <v>56</v>
      </c>
      <c r="F23" s="232"/>
      <c r="G23" s="232"/>
    </row>
    <row r="24" spans="1:7" ht="12.75">
      <c r="A24" s="241"/>
      <c r="B24" s="241"/>
      <c r="C24" s="241"/>
      <c r="D24" s="73" t="s">
        <v>57</v>
      </c>
      <c r="E24" s="73" t="s">
        <v>57</v>
      </c>
      <c r="F24" s="73" t="s">
        <v>57</v>
      </c>
      <c r="G24" s="73" t="s">
        <v>58</v>
      </c>
    </row>
    <row r="25" spans="1:7" ht="27.75" customHeight="1">
      <c r="A25" s="247" t="s">
        <v>59</v>
      </c>
      <c r="B25" s="248"/>
      <c r="C25" s="249"/>
      <c r="D25" s="74">
        <f>D26+D27+D29+D28+D30</f>
        <v>0</v>
      </c>
      <c r="E25" s="74">
        <f>E26+E27+E29+E28+E30</f>
        <v>0</v>
      </c>
      <c r="F25" s="74">
        <f>F26+F27+F29+F28+F30</f>
        <v>0</v>
      </c>
      <c r="G25" s="75">
        <f>G26+G27+G29+G28+G30</f>
        <v>0</v>
      </c>
    </row>
    <row r="26" spans="1:7" ht="26.25" customHeight="1">
      <c r="A26" s="76" t="s">
        <v>60</v>
      </c>
      <c r="B26" s="77"/>
      <c r="C26" s="78" t="s">
        <v>61</v>
      </c>
      <c r="D26" s="79">
        <f>'Mod. B1 corsa semplice'!C38</f>
        <v>0</v>
      </c>
      <c r="E26" s="79">
        <f>'Mod. B1 corsa semplice'!D38</f>
        <v>0</v>
      </c>
      <c r="F26" s="79">
        <f>'Mod. B1 corsa semplice'!E38</f>
        <v>0</v>
      </c>
      <c r="G26" s="80">
        <f>'Mod. B1 corsa semplice'!F38</f>
        <v>0</v>
      </c>
    </row>
    <row r="27" spans="1:10" ht="26.25" customHeight="1">
      <c r="A27" s="76" t="s">
        <v>62</v>
      </c>
      <c r="B27" s="77"/>
      <c r="C27" s="78" t="s">
        <v>63</v>
      </c>
      <c r="D27" s="79">
        <f>'Mod. B2 bigl A_R sconto 10'!C38</f>
        <v>0</v>
      </c>
      <c r="E27" s="79">
        <f>'Mod. B2 bigl A_R sconto 10'!D38</f>
        <v>0</v>
      </c>
      <c r="F27" s="79">
        <f>'Mod. B2 bigl A_R sconto 10'!E38</f>
        <v>0</v>
      </c>
      <c r="G27" s="80">
        <f>'Mod. B2 bigl A_R sconto 10'!F38</f>
        <v>0</v>
      </c>
      <c r="H27" s="81"/>
      <c r="J27" s="81"/>
    </row>
    <row r="28" spans="1:7" ht="26.25" customHeight="1">
      <c r="A28" s="76" t="s">
        <v>64</v>
      </c>
      <c r="B28" s="77"/>
      <c r="C28" s="78" t="s">
        <v>65</v>
      </c>
      <c r="D28" s="82">
        <f>'Mod. B3_multiplo 10c_9'!C38</f>
        <v>0</v>
      </c>
      <c r="E28" s="82">
        <f>'Mod. B3_multiplo 10c_9'!D38</f>
        <v>0</v>
      </c>
      <c r="F28" s="82">
        <f>'Mod. B3_multiplo 10c_9'!E38</f>
        <v>0</v>
      </c>
      <c r="G28" s="83">
        <f>'Mod. B3_multiplo 10c_9'!F38</f>
        <v>0</v>
      </c>
    </row>
    <row r="29" spans="1:7" ht="26.25" customHeight="1">
      <c r="A29" s="76" t="s">
        <v>66</v>
      </c>
      <c r="B29" s="84"/>
      <c r="C29" s="78" t="s">
        <v>67</v>
      </c>
      <c r="D29" s="79">
        <f>'Mod. B4 multiplo 12 prezzo 10'!C38</f>
        <v>0</v>
      </c>
      <c r="E29" s="79">
        <f>'Mod. B4 multiplo 12 prezzo 10'!D38</f>
        <v>0</v>
      </c>
      <c r="F29" s="79">
        <f>'Mod. B4 multiplo 12 prezzo 10'!E38</f>
        <v>0</v>
      </c>
      <c r="G29" s="80">
        <f>'Mod. B4 multiplo 12 prezzo 10'!F38</f>
        <v>0</v>
      </c>
    </row>
    <row r="30" spans="1:7" ht="26.25" customHeight="1">
      <c r="A30" s="76" t="s">
        <v>68</v>
      </c>
      <c r="B30" s="84"/>
      <c r="C30" s="78" t="s">
        <v>69</v>
      </c>
      <c r="D30" s="82">
        <f>'Mod. B5_multiplo 10 A_R_9 '!C38</f>
        <v>0</v>
      </c>
      <c r="E30" s="82">
        <f>'Mod. B5_multiplo 10 A_R_9 '!D38</f>
        <v>0</v>
      </c>
      <c r="F30" s="82">
        <f>'Mod. B5_multiplo 10 A_R_9 '!E38</f>
        <v>0</v>
      </c>
      <c r="G30" s="83">
        <f>'Mod. B5_multiplo 10 A_R_9 '!F38</f>
        <v>0</v>
      </c>
    </row>
    <row r="31" spans="1:7" ht="27.75" customHeight="1">
      <c r="A31" s="250" t="s">
        <v>70</v>
      </c>
      <c r="B31" s="237"/>
      <c r="C31" s="237"/>
      <c r="D31" s="86">
        <f>D32+D35+D39</f>
        <v>0</v>
      </c>
      <c r="E31" s="86">
        <f>E32+E35+E39</f>
        <v>0</v>
      </c>
      <c r="F31" s="86">
        <f>F32+F35+F39</f>
        <v>0</v>
      </c>
      <c r="G31" s="87">
        <f>G32+G35+G39</f>
        <v>0</v>
      </c>
    </row>
    <row r="32" spans="1:7" ht="16.5" customHeight="1">
      <c r="A32" s="88"/>
      <c r="B32" s="89"/>
      <c r="C32" s="89" t="s">
        <v>71</v>
      </c>
      <c r="D32" s="90">
        <f>D33+D34</f>
        <v>0</v>
      </c>
      <c r="E32" s="90">
        <f>E33+E34</f>
        <v>0</v>
      </c>
      <c r="F32" s="90">
        <f>F33+F34</f>
        <v>0</v>
      </c>
      <c r="G32" s="91">
        <f>G33+G34</f>
        <v>0</v>
      </c>
    </row>
    <row r="33" spans="1:7" ht="26.25" customHeight="1">
      <c r="A33" s="88" t="s">
        <v>72</v>
      </c>
      <c r="B33" s="92"/>
      <c r="C33" s="78" t="s">
        <v>73</v>
      </c>
      <c r="D33" s="82">
        <f>'Mod. B6 abb_ settim 10 corse'!C38</f>
        <v>0</v>
      </c>
      <c r="E33" s="82">
        <f>'Mod. B6 abb_ settim 10 corse'!D38</f>
        <v>0</v>
      </c>
      <c r="F33" s="82">
        <f>'Mod. B6 abb_ settim 10 corse'!E38</f>
        <v>0</v>
      </c>
      <c r="G33" s="83">
        <f>'Mod. B6 abb_ settim 10 corse'!F38</f>
        <v>0</v>
      </c>
    </row>
    <row r="34" spans="1:7" ht="26.25" customHeight="1">
      <c r="A34" s="88" t="s">
        <v>74</v>
      </c>
      <c r="B34" s="84"/>
      <c r="C34" s="78" t="s">
        <v>75</v>
      </c>
      <c r="D34" s="82">
        <f>'Mod. B7 abb_ settim 12 corse'!C38</f>
        <v>0</v>
      </c>
      <c r="E34" s="82">
        <f>'Mod. B7 abb_ settim 12 corse'!D38</f>
        <v>0</v>
      </c>
      <c r="F34" s="82">
        <f>'Mod. B7 abb_ settim 12 corse'!E38</f>
        <v>0</v>
      </c>
      <c r="G34" s="83">
        <f>'Mod. B7 abb_ settim 12 corse'!F38</f>
        <v>0</v>
      </c>
    </row>
    <row r="35" spans="1:7" ht="16.5" customHeight="1">
      <c r="A35" s="88"/>
      <c r="B35" s="89"/>
      <c r="C35" s="89" t="s">
        <v>76</v>
      </c>
      <c r="D35" s="90">
        <f>D36+D37+D38</f>
        <v>0</v>
      </c>
      <c r="E35" s="90">
        <f>E36+E37+E38</f>
        <v>0</v>
      </c>
      <c r="F35" s="90">
        <f>F36+F37+F38</f>
        <v>0</v>
      </c>
      <c r="G35" s="91">
        <f>G36+G37+G38</f>
        <v>0</v>
      </c>
    </row>
    <row r="36" spans="1:7" ht="26.25" customHeight="1">
      <c r="A36" s="88" t="s">
        <v>77</v>
      </c>
      <c r="B36" s="84"/>
      <c r="C36" s="78" t="s">
        <v>78</v>
      </c>
      <c r="D36" s="82">
        <f>'Mod. B8 abb_ mens 44 c. sc 32'!C38</f>
        <v>0</v>
      </c>
      <c r="E36" s="82">
        <f>'Mod. B8 abb_ mens 44 c. sc 32'!D38</f>
        <v>0</v>
      </c>
      <c r="F36" s="82">
        <f>'Mod. B8 abb_ mens 44 c. sc 32'!E38</f>
        <v>0</v>
      </c>
      <c r="G36" s="83">
        <f>'Mod. B8 abb_ mens 44 c. sc 32'!F38</f>
        <v>0</v>
      </c>
    </row>
    <row r="37" spans="1:7" ht="26.25" customHeight="1">
      <c r="A37" s="88" t="s">
        <v>79</v>
      </c>
      <c r="B37" s="84"/>
      <c r="C37" s="78" t="s">
        <v>80</v>
      </c>
      <c r="D37" s="82">
        <f>'Mod. B9 abb_ mens 52 c. sc 32'!C38</f>
        <v>0</v>
      </c>
      <c r="E37" s="82">
        <f>'Mod. B9 abb_ mens 52 c. sc 32'!D38</f>
        <v>0</v>
      </c>
      <c r="F37" s="82">
        <f>'Mod. B9 abb_ mens 52 c. sc 32'!E38</f>
        <v>0</v>
      </c>
      <c r="G37" s="83">
        <f>'Mod. B9 abb_ mens 52 c. sc 32'!F38</f>
        <v>0</v>
      </c>
    </row>
    <row r="38" spans="1:7" ht="26.25" customHeight="1">
      <c r="A38" s="88" t="s">
        <v>81</v>
      </c>
      <c r="B38" s="84"/>
      <c r="C38" s="78" t="s">
        <v>82</v>
      </c>
      <c r="D38" s="82">
        <f>'Mod. B10 abb_ mens 60 c. sc 32'!C38</f>
        <v>0</v>
      </c>
      <c r="E38" s="82">
        <f>'Mod. B10 abb_ mens 60 c. sc 32'!D38</f>
        <v>0</v>
      </c>
      <c r="F38" s="82">
        <f>'Mod. B10 abb_ mens 60 c. sc 32'!E38</f>
        <v>0</v>
      </c>
      <c r="G38" s="83">
        <f>'Mod. B10 abb_ mens 60 c. sc 32'!F38</f>
        <v>0</v>
      </c>
    </row>
    <row r="39" spans="1:7" ht="16.5" customHeight="1">
      <c r="A39" s="88"/>
      <c r="B39" s="89"/>
      <c r="C39" s="89" t="s">
        <v>83</v>
      </c>
      <c r="D39" s="90">
        <f>D40</f>
        <v>0</v>
      </c>
      <c r="E39" s="90">
        <f>E40</f>
        <v>0</v>
      </c>
      <c r="F39" s="90">
        <f>F40</f>
        <v>0</v>
      </c>
      <c r="G39" s="91">
        <f>G40</f>
        <v>0</v>
      </c>
    </row>
    <row r="40" spans="1:7" ht="26.25" customHeight="1">
      <c r="A40" s="88" t="s">
        <v>84</v>
      </c>
      <c r="B40" s="84"/>
      <c r="C40" s="78" t="s">
        <v>85</v>
      </c>
      <c r="D40" s="82">
        <f>'Mod. B11 abb_ann 460 c. sc 32 '!C38</f>
        <v>0</v>
      </c>
      <c r="E40" s="82">
        <f>'Mod. B11 abb_ann 460 c. sc 32 '!D38</f>
        <v>0</v>
      </c>
      <c r="F40" s="82">
        <f>'Mod. B11 abb_ann 460 c. sc 32 '!E38</f>
        <v>0</v>
      </c>
      <c r="G40" s="83">
        <f>'Mod. B11 abb_ann 460 c. sc 32 '!F38</f>
        <v>0</v>
      </c>
    </row>
    <row r="41" spans="1:7" ht="27.75" customHeight="1">
      <c r="A41" s="242" t="s">
        <v>86</v>
      </c>
      <c r="B41" s="237"/>
      <c r="C41" s="237"/>
      <c r="D41" s="93">
        <f>D42+D43+D44+D45+D46+D47</f>
        <v>0</v>
      </c>
      <c r="E41" s="93">
        <f>E42+E43+E44+E45+E46+E47</f>
        <v>0</v>
      </c>
      <c r="F41" s="93">
        <f>F42+F43+F44+F45+F46+F47</f>
        <v>0</v>
      </c>
      <c r="G41" s="94">
        <f>G42+G43+G44+G45+G46+G47</f>
        <v>0</v>
      </c>
    </row>
    <row r="42" spans="1:7" ht="27.75" customHeight="1">
      <c r="A42" s="95" t="s">
        <v>171</v>
      </c>
      <c r="B42" s="85"/>
      <c r="C42" s="78" t="s">
        <v>172</v>
      </c>
      <c r="D42" s="82">
        <f>'Mod. B12-2 abb_men_st 26c. sc55'!C38</f>
        <v>0</v>
      </c>
      <c r="E42" s="82">
        <f>'Mod. B12-2 abb_men_st 26c. sc55'!D38</f>
        <v>0</v>
      </c>
      <c r="F42" s="82">
        <f>'Mod. B12-2 abb_men_st 26c. sc55'!E38</f>
        <v>0</v>
      </c>
      <c r="G42" s="83">
        <f>'Mod. B12-2 abb_men_st 26c. sc55'!F38</f>
        <v>0</v>
      </c>
    </row>
    <row r="43" spans="1:7" ht="27.75" customHeight="1">
      <c r="A43" s="95" t="s">
        <v>174</v>
      </c>
      <c r="B43" s="85"/>
      <c r="C43" s="78" t="s">
        <v>173</v>
      </c>
      <c r="D43" s="82">
        <f>'Mod. B12-3 abb_men_st 26c. sc42'!C38</f>
        <v>0</v>
      </c>
      <c r="E43" s="82">
        <f>'Mod. B12-3 abb_men_st 26c. sc42'!D38</f>
        <v>0</v>
      </c>
      <c r="F43" s="82">
        <f>'Mod. B12-3 abb_men_st 26c. sc42'!E38</f>
        <v>0</v>
      </c>
      <c r="G43" s="83">
        <f>'Mod. B12-3 abb_men_st 26c. sc42'!F38</f>
        <v>0</v>
      </c>
    </row>
    <row r="44" spans="1:7" ht="26.25" customHeight="1">
      <c r="A44" s="95" t="s">
        <v>87</v>
      </c>
      <c r="B44" s="84"/>
      <c r="C44" s="78" t="s">
        <v>88</v>
      </c>
      <c r="D44" s="82">
        <f>'Mod. B12 abb_men_st 44c. sc55 '!C38</f>
        <v>0</v>
      </c>
      <c r="E44" s="82">
        <f>'Mod. B12 abb_men_st 44c. sc55 '!D38</f>
        <v>0</v>
      </c>
      <c r="F44" s="82">
        <f>'Mod. B12 abb_men_st 44c. sc55 '!E38</f>
        <v>0</v>
      </c>
      <c r="G44" s="83">
        <f>'Mod. B12 abb_men_st 44c. sc55 '!F38</f>
        <v>0</v>
      </c>
    </row>
    <row r="45" spans="1:7" ht="26.25" customHeight="1">
      <c r="A45" s="95" t="s">
        <v>89</v>
      </c>
      <c r="B45" s="84"/>
      <c r="C45" s="78" t="s">
        <v>90</v>
      </c>
      <c r="D45" s="82">
        <f>'Mod. B13 abb_men_st 52c. sc 55'!C38</f>
        <v>0</v>
      </c>
      <c r="E45" s="82">
        <f>'Mod. B13 abb_men_st 52c. sc 55'!D38</f>
        <v>0</v>
      </c>
      <c r="F45" s="82">
        <f>'Mod. B13 abb_men_st 52c. sc 55'!E38</f>
        <v>0</v>
      </c>
      <c r="G45" s="83">
        <f>'Mod. B13 abb_men_st 52c. sc 55'!F38</f>
        <v>0</v>
      </c>
    </row>
    <row r="46" spans="1:7" ht="26.25" customHeight="1">
      <c r="A46" s="95" t="s">
        <v>91</v>
      </c>
      <c r="B46" s="84"/>
      <c r="C46" s="78" t="s">
        <v>92</v>
      </c>
      <c r="D46" s="82">
        <f>'Mod. B14 abb_men_st 44c. sc 42'!C38</f>
        <v>0</v>
      </c>
      <c r="E46" s="82">
        <f>'Mod. B14 abb_men_st 44c. sc 42'!D38</f>
        <v>0</v>
      </c>
      <c r="F46" s="82">
        <f>'Mod. B14 abb_men_st 44c. sc 42'!E38</f>
        <v>0</v>
      </c>
      <c r="G46" s="83">
        <f>'Mod. B14 abb_men_st 44c. sc 42'!F38</f>
        <v>0</v>
      </c>
    </row>
    <row r="47" spans="1:7" ht="26.25" customHeight="1">
      <c r="A47" s="95" t="s">
        <v>93</v>
      </c>
      <c r="B47" s="84"/>
      <c r="C47" s="78" t="s">
        <v>94</v>
      </c>
      <c r="D47" s="82">
        <f>'Mod. B15 abb_men_st 52c. sc 42'!C38</f>
        <v>0</v>
      </c>
      <c r="E47" s="82">
        <f>'Mod. B15 abb_men_st 52c. sc 42'!D38</f>
        <v>0</v>
      </c>
      <c r="F47" s="82">
        <f>'Mod. B15 abb_men_st 52c. sc 42'!E38</f>
        <v>0</v>
      </c>
      <c r="G47" s="83">
        <f>'Mod. B15 abb_men_st 52c. sc 42'!F38</f>
        <v>0</v>
      </c>
    </row>
    <row r="48" spans="1:7" ht="27.75" customHeight="1">
      <c r="A48" s="242" t="s">
        <v>95</v>
      </c>
      <c r="B48" s="237"/>
      <c r="C48" s="237"/>
      <c r="D48" s="93">
        <f>D49+D50+D51+D52</f>
        <v>0</v>
      </c>
      <c r="E48" s="93">
        <f>E49+E50+E51+E52</f>
        <v>0</v>
      </c>
      <c r="F48" s="93">
        <f>F49+F50+F51+F52</f>
        <v>0</v>
      </c>
      <c r="G48" s="94">
        <f>G49+G50+G51+G52</f>
        <v>0</v>
      </c>
    </row>
    <row r="49" spans="1:7" ht="26.25" customHeight="1">
      <c r="A49" s="95" t="s">
        <v>96</v>
      </c>
      <c r="B49" s="84"/>
      <c r="C49" s="78" t="s">
        <v>97</v>
      </c>
      <c r="D49" s="82">
        <f>'Mod. B16 abb_univ 52c. sc 55'!C38</f>
        <v>0</v>
      </c>
      <c r="E49" s="82">
        <f>'Mod. B16 abb_univ 52c. sc 55'!D38</f>
        <v>0</v>
      </c>
      <c r="F49" s="82">
        <f>'Mod. B16 abb_univ 52c. sc 55'!E38</f>
        <v>0</v>
      </c>
      <c r="G49" s="83">
        <f>'Mod. B16 abb_univ 52c. sc 55'!F38</f>
        <v>0</v>
      </c>
    </row>
    <row r="50" spans="1:7" ht="26.25" customHeight="1">
      <c r="A50" s="95" t="s">
        <v>98</v>
      </c>
      <c r="B50" s="84"/>
      <c r="C50" s="78" t="s">
        <v>99</v>
      </c>
      <c r="D50" s="82">
        <f>'Mod. B17 abb_univ 104c. sc 55'!C38</f>
        <v>0</v>
      </c>
      <c r="E50" s="82">
        <f>'Mod. B17 abb_univ 104c. sc 55'!D38</f>
        <v>0</v>
      </c>
      <c r="F50" s="82">
        <f>'Mod. B17 abb_univ 104c. sc 55'!E38</f>
        <v>0</v>
      </c>
      <c r="G50" s="83">
        <f>'Mod. B17 abb_univ 104c. sc 55'!F38</f>
        <v>0</v>
      </c>
    </row>
    <row r="51" spans="1:7" ht="26.25" customHeight="1">
      <c r="A51" s="95" t="s">
        <v>100</v>
      </c>
      <c r="B51" s="84"/>
      <c r="C51" s="78" t="s">
        <v>101</v>
      </c>
      <c r="D51" s="82">
        <f>'Mod. B18 abb_univ 52c. sc 42'!C38</f>
        <v>0</v>
      </c>
      <c r="E51" s="82">
        <f>'Mod. B18 abb_univ 52c. sc 42'!D38</f>
        <v>0</v>
      </c>
      <c r="F51" s="82">
        <f>'Mod. B18 abb_univ 52c. sc 42'!E38</f>
        <v>0</v>
      </c>
      <c r="G51" s="83">
        <f>'Mod. B18 abb_univ 52c. sc 42'!F38</f>
        <v>0</v>
      </c>
    </row>
    <row r="52" spans="1:7" ht="26.25" customHeight="1">
      <c r="A52" s="95" t="s">
        <v>102</v>
      </c>
      <c r="B52" s="84"/>
      <c r="C52" s="78" t="s">
        <v>103</v>
      </c>
      <c r="D52" s="82">
        <f>'Mod. B19 abb_univ 104c. sc 42'!C38</f>
        <v>0</v>
      </c>
      <c r="E52" s="82">
        <f>'Mod. B19 abb_univ 104c. sc 42'!D38</f>
        <v>0</v>
      </c>
      <c r="F52" s="82">
        <f>'Mod. B19 abb_univ 104c. sc 42'!E38</f>
        <v>0</v>
      </c>
      <c r="G52" s="83">
        <f>'Mod. B19 abb_univ 104c. sc 42'!F38</f>
        <v>0</v>
      </c>
    </row>
    <row r="53" spans="1:7" ht="27.75" customHeight="1">
      <c r="A53" s="245" t="s">
        <v>104</v>
      </c>
      <c r="B53" s="237"/>
      <c r="C53" s="237"/>
      <c r="D53" s="96">
        <f>D54+D57</f>
        <v>0</v>
      </c>
      <c r="E53" s="96">
        <f>E54+E57</f>
        <v>0</v>
      </c>
      <c r="F53" s="96">
        <f>F54+F57</f>
        <v>0</v>
      </c>
      <c r="G53" s="97">
        <f>G54+G57</f>
        <v>0</v>
      </c>
    </row>
    <row r="54" spans="1:7" ht="26.25" customHeight="1">
      <c r="A54" s="98" t="s">
        <v>105</v>
      </c>
      <c r="B54" s="84"/>
      <c r="C54" s="78" t="s">
        <v>106</v>
      </c>
      <c r="D54" s="99">
        <f>'Mod. B20 abb_ultra65_44c sc.55'!C38</f>
        <v>0</v>
      </c>
      <c r="E54" s="99">
        <f>'Mod. B20 abb_ultra65_44c sc.55'!D38</f>
        <v>0</v>
      </c>
      <c r="F54" s="99">
        <f>'Mod. B20 abb_ultra65_44c sc.55'!E38</f>
        <v>0</v>
      </c>
      <c r="G54" s="83">
        <f>'Mod. B20 abb_ultra65_44c sc.55'!F38</f>
        <v>0</v>
      </c>
    </row>
    <row r="55" spans="1:7" ht="26.25" customHeight="1">
      <c r="A55" s="98" t="s">
        <v>107</v>
      </c>
      <c r="B55" s="84"/>
      <c r="C55" s="78" t="s">
        <v>108</v>
      </c>
      <c r="D55" s="99">
        <f>'Mod. B21 abb_ultra65_52c sc.55'!C38</f>
        <v>0</v>
      </c>
      <c r="E55" s="99">
        <f>'Mod. B21 abb_ultra65_52c sc.55'!D38</f>
        <v>0</v>
      </c>
      <c r="F55" s="99">
        <f>'Mod. B21 abb_ultra65_52c sc.55'!E38</f>
        <v>0</v>
      </c>
      <c r="G55" s="83">
        <f>'Mod. B21 abb_ultra65_52c sc.55'!F38</f>
        <v>0</v>
      </c>
    </row>
    <row r="56" spans="1:7" ht="26.25" customHeight="1">
      <c r="A56" s="98" t="s">
        <v>109</v>
      </c>
      <c r="B56" s="84"/>
      <c r="C56" s="78" t="s">
        <v>110</v>
      </c>
      <c r="D56" s="99">
        <f>'Mod. B22 abb_ultra65_44c sc.32'!C38</f>
        <v>0</v>
      </c>
      <c r="E56" s="99">
        <f>'Mod. B22 abb_ultra65_44c sc.32'!D38</f>
        <v>0</v>
      </c>
      <c r="F56" s="99">
        <f>'Mod. B22 abb_ultra65_44c sc.32'!E38</f>
        <v>0</v>
      </c>
      <c r="G56" s="83">
        <f>'Mod. B22 abb_ultra65_44c sc.32'!F38</f>
        <v>0</v>
      </c>
    </row>
    <row r="57" spans="1:7" ht="26.25" customHeight="1">
      <c r="A57" s="98" t="s">
        <v>111</v>
      </c>
      <c r="B57" s="84"/>
      <c r="C57" s="78" t="s">
        <v>112</v>
      </c>
      <c r="D57" s="99">
        <f>'Mod. B23 abb_ultra65_52c sc.32'!C38</f>
        <v>0</v>
      </c>
      <c r="E57" s="99">
        <f>'Mod. B23 abb_ultra65_52c sc.32'!D38</f>
        <v>0</v>
      </c>
      <c r="F57" s="99">
        <f>'Mod. B23 abb_ultra65_52c sc.32'!E38</f>
        <v>0</v>
      </c>
      <c r="G57" s="83">
        <f>'Mod. B23 abb_ultra65_52c sc.32'!F38</f>
        <v>0</v>
      </c>
    </row>
    <row r="58" spans="1:7" ht="27.75" customHeight="1">
      <c r="A58" s="236" t="s">
        <v>113</v>
      </c>
      <c r="B58" s="237"/>
      <c r="C58" s="237"/>
      <c r="D58" s="100">
        <f>D59+D60+D61+D62</f>
        <v>0</v>
      </c>
      <c r="E58" s="100">
        <f>E59+E60+E61+E62</f>
        <v>0</v>
      </c>
      <c r="F58" s="100">
        <f>F59+F60+F61+F62</f>
        <v>0</v>
      </c>
      <c r="G58" s="101">
        <f>G59+G60+G61+G62</f>
        <v>0</v>
      </c>
    </row>
    <row r="59" spans="1:7" ht="26.25" customHeight="1">
      <c r="A59" s="102" t="s">
        <v>114</v>
      </c>
      <c r="B59" s="103"/>
      <c r="C59" s="78" t="s">
        <v>115</v>
      </c>
      <c r="D59" s="99">
        <f>'Mod. B24 utilizzo_festiv abbon'!C38</f>
        <v>0</v>
      </c>
      <c r="E59" s="99">
        <f>'Mod. B24 utilizzo_festiv abbon'!D38</f>
        <v>0</v>
      </c>
      <c r="F59" s="99">
        <f>'Mod. B24 utilizzo_festiv abbon'!E38</f>
        <v>0</v>
      </c>
      <c r="G59" s="83">
        <f>'Mod. B24 utilizzo_festiv abbon'!F38</f>
        <v>0</v>
      </c>
    </row>
    <row r="60" spans="1:7" ht="26.25" customHeight="1">
      <c r="A60" s="102" t="s">
        <v>116</v>
      </c>
      <c r="B60" s="103"/>
      <c r="C60" s="78" t="s">
        <v>117</v>
      </c>
      <c r="D60" s="99">
        <f>'Mod. B25 tariffa_porti aeroport'!C21</f>
        <v>0</v>
      </c>
      <c r="E60" s="99">
        <f>'Mod. B25 tariffa_porti aeroport'!D21</f>
        <v>0</v>
      </c>
      <c r="F60" s="99">
        <f>'Mod. B25 tariffa_porti aeroport'!E21</f>
        <v>0</v>
      </c>
      <c r="G60" s="83">
        <f>'Mod. B25 tariffa_porti aeroport'!F21</f>
        <v>0</v>
      </c>
    </row>
    <row r="61" spans="1:7" ht="26.25" customHeight="1">
      <c r="A61" s="102" t="s">
        <v>118</v>
      </c>
      <c r="B61" s="103"/>
      <c r="C61" s="78" t="s">
        <v>119</v>
      </c>
      <c r="D61" s="99">
        <f>'Mod. B26 no stop corsa semplice'!C31</f>
        <v>0</v>
      </c>
      <c r="E61" s="99">
        <f>'Mod. B26 no stop corsa semplice'!D31</f>
        <v>0</v>
      </c>
      <c r="F61" s="99">
        <f>'Mod. B26 no stop corsa semplice'!E31</f>
        <v>0</v>
      </c>
      <c r="G61" s="83">
        <f>'Mod. B26 no stop corsa semplice'!F31</f>
        <v>0</v>
      </c>
    </row>
    <row r="62" spans="1:7" ht="26.25" customHeight="1">
      <c r="A62" s="104" t="s">
        <v>120</v>
      </c>
      <c r="B62" s="103"/>
      <c r="C62" s="78" t="s">
        <v>121</v>
      </c>
      <c r="D62" s="99">
        <f>'Mod. B27 no stop A_R'!C31</f>
        <v>0</v>
      </c>
      <c r="E62" s="99">
        <f>'Mod. B27 no stop A_R'!D31</f>
        <v>0</v>
      </c>
      <c r="F62" s="99">
        <f>'Mod. B27 no stop A_R'!E31</f>
        <v>0</v>
      </c>
      <c r="G62" s="83">
        <f>'Mod. B27 no stop A_R'!F31</f>
        <v>0</v>
      </c>
    </row>
    <row r="63" spans="1:7" ht="24.75" customHeight="1">
      <c r="A63" s="55"/>
      <c r="B63" s="55"/>
      <c r="C63" s="105" t="s">
        <v>122</v>
      </c>
      <c r="D63" s="106">
        <f>D25+D31+D41+D48+D53+D58</f>
        <v>0</v>
      </c>
      <c r="E63" s="106">
        <f>E25+E31+E41+E48+E53+E58</f>
        <v>0</v>
      </c>
      <c r="F63" s="106">
        <f>F25+F31+F41+F48+F53+F58</f>
        <v>0</v>
      </c>
      <c r="G63" s="107">
        <f>G25+G31+G41+G48+G53+G58</f>
        <v>0</v>
      </c>
    </row>
    <row r="64" spans="1:7" ht="19.5" customHeight="1">
      <c r="A64" s="51"/>
      <c r="B64" s="51"/>
      <c r="C64" s="51"/>
      <c r="D64" s="51"/>
      <c r="E64" s="51"/>
      <c r="F64" s="108"/>
      <c r="G64" s="109"/>
    </row>
    <row r="65" spans="1:7" ht="15" customHeight="1">
      <c r="A65" s="51" t="s">
        <v>123</v>
      </c>
      <c r="B65" s="110">
        <f>Autocertificazione!B41</f>
        <v>0</v>
      </c>
      <c r="C65" s="111"/>
      <c r="D65" s="234" t="s">
        <v>124</v>
      </c>
      <c r="E65" s="235"/>
      <c r="F65" s="235"/>
      <c r="G65" s="235"/>
    </row>
    <row r="66" spans="1:7" ht="15" customHeight="1">
      <c r="A66" s="51"/>
      <c r="B66" s="51"/>
      <c r="C66" s="51"/>
      <c r="D66" s="234" t="s">
        <v>125</v>
      </c>
      <c r="E66" s="235"/>
      <c r="F66" s="235"/>
      <c r="G66" s="235"/>
    </row>
    <row r="67" spans="1:9" ht="15.75" customHeight="1">
      <c r="A67" s="51"/>
      <c r="B67" s="51"/>
      <c r="C67" s="51"/>
      <c r="D67" s="238"/>
      <c r="E67" s="239"/>
      <c r="F67" s="239"/>
      <c r="G67" s="239"/>
      <c r="I67" s="113"/>
    </row>
    <row r="68" spans="1:7" ht="14.25" customHeight="1">
      <c r="A68" s="51"/>
      <c r="B68" s="51"/>
      <c r="C68" s="51"/>
      <c r="D68" s="240"/>
      <c r="E68" s="240"/>
      <c r="F68" s="240"/>
      <c r="G68" s="240"/>
    </row>
    <row r="69" spans="1:7" ht="12.75">
      <c r="A69" s="53"/>
      <c r="B69" s="53"/>
      <c r="C69" s="53"/>
      <c r="D69" s="114"/>
      <c r="E69" s="114"/>
      <c r="F69" s="114"/>
      <c r="G69" s="114"/>
    </row>
    <row r="70" spans="4:7" ht="12.75">
      <c r="D70" s="53"/>
      <c r="E70" s="53"/>
      <c r="F70" s="115"/>
      <c r="G70" s="116"/>
    </row>
    <row r="71" spans="4:7" ht="12.75">
      <c r="D71" s="117"/>
      <c r="E71" s="53"/>
      <c r="F71" s="115"/>
      <c r="G71" s="116"/>
    </row>
    <row r="72" spans="4:7" ht="12.75">
      <c r="D72" s="117"/>
      <c r="E72" s="117"/>
      <c r="F72" s="118"/>
      <c r="G72" s="119"/>
    </row>
    <row r="73" spans="3:7" ht="12.75">
      <c r="C73" s="120"/>
      <c r="D73" s="121"/>
      <c r="E73" s="121"/>
      <c r="F73" s="121"/>
      <c r="G73" s="121"/>
    </row>
    <row r="74" spans="3:7" ht="12.75">
      <c r="C74" s="120"/>
      <c r="D74" s="122"/>
      <c r="E74" s="122"/>
      <c r="F74" s="122"/>
      <c r="G74" s="122"/>
    </row>
    <row r="75" spans="1:10" ht="12.75">
      <c r="A75" s="53"/>
      <c r="B75" s="53"/>
      <c r="C75" s="53"/>
      <c r="D75" s="123"/>
      <c r="E75" s="123"/>
      <c r="F75" s="123"/>
      <c r="G75" s="123"/>
      <c r="H75" s="53"/>
      <c r="I75" s="53"/>
      <c r="J75" s="53"/>
    </row>
    <row r="76" spans="1:10" ht="12.75">
      <c r="A76" s="233"/>
      <c r="B76" s="233"/>
      <c r="C76" s="233"/>
      <c r="D76" s="119"/>
      <c r="E76" s="119"/>
      <c r="F76" s="119"/>
      <c r="G76" s="125"/>
      <c r="H76" s="53"/>
      <c r="I76" s="53"/>
      <c r="J76" s="53"/>
    </row>
  </sheetData>
  <sheetProtection selectLockedCells="1"/>
  <mergeCells count="18">
    <mergeCell ref="A5:G5"/>
    <mergeCell ref="A8:D8"/>
    <mergeCell ref="A48:C48"/>
    <mergeCell ref="A53:C53"/>
    <mergeCell ref="C13:C15"/>
    <mergeCell ref="A25:C25"/>
    <mergeCell ref="A31:C31"/>
    <mergeCell ref="A21:G21"/>
    <mergeCell ref="I7:I19"/>
    <mergeCell ref="F22:F23"/>
    <mergeCell ref="G22:G23"/>
    <mergeCell ref="A76:C76"/>
    <mergeCell ref="D65:G65"/>
    <mergeCell ref="D66:G66"/>
    <mergeCell ref="A58:C58"/>
    <mergeCell ref="D67:G68"/>
    <mergeCell ref="A22:C24"/>
    <mergeCell ref="A41:C41"/>
  </mergeCells>
  <printOptions horizontalCentered="1"/>
  <pageMargins left="0.5905511811023623" right="0.35433070866141736" top="0.5905511811023623" bottom="0.1968503937007874" header="0.5118110236220472" footer="0.31496062992125984"/>
  <pageSetup fitToHeight="1" fitToWidth="1" horizontalDpi="300" verticalDpi="300" orientation="portrait" paperSize="9" scale="48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R46"/>
  <sheetViews>
    <sheetView showGridLines="0" zoomScale="85" zoomScaleNormal="85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154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296" t="str">
        <f>'Mod. B-E Linea'!C49</f>
        <v>Abbonamento studenti universitari sotto soglia ISEE da 52 corse sc. 55% (validità intero anno ed estesa anche ai servizi "no stop")</v>
      </c>
      <c r="B11" s="296"/>
      <c r="C11" s="296"/>
      <c r="D11" s="296"/>
      <c r="E11" s="296"/>
      <c r="F11" s="296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19</v>
      </c>
      <c r="L15" s="128">
        <v>52</v>
      </c>
      <c r="N15"/>
      <c r="R15" s="186"/>
    </row>
    <row r="16" spans="1:18" s="178" customFormat="1" ht="15" customHeight="1">
      <c r="A16" s="183">
        <f aca="true" t="shared" si="2" ref="A16:A37">B15</f>
        <v>10</v>
      </c>
      <c r="B16" s="183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28.5</v>
      </c>
      <c r="N16"/>
      <c r="R16" s="186"/>
    </row>
    <row r="17" spans="1:18" s="178" customFormat="1" ht="15" customHeight="1">
      <c r="A17" s="183">
        <f t="shared" si="2"/>
        <v>15</v>
      </c>
      <c r="B17" s="183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38.5</v>
      </c>
      <c r="N17"/>
      <c r="R17" s="186"/>
    </row>
    <row r="18" spans="1:18" s="178" customFormat="1" ht="15" customHeight="1">
      <c r="A18" s="183">
        <f t="shared" si="2"/>
        <v>20</v>
      </c>
      <c r="B18" s="183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47</v>
      </c>
      <c r="N18"/>
      <c r="R18" s="186"/>
    </row>
    <row r="19" spans="1:18" s="178" customFormat="1" ht="15" customHeight="1">
      <c r="A19" s="183">
        <f t="shared" si="2"/>
        <v>25</v>
      </c>
      <c r="B19" s="183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58.5</v>
      </c>
      <c r="N19"/>
      <c r="R19" s="186"/>
    </row>
    <row r="20" spans="1:18" s="178" customFormat="1" ht="15" customHeight="1">
      <c r="A20" s="183">
        <f t="shared" si="2"/>
        <v>30</v>
      </c>
      <c r="B20" s="183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66</v>
      </c>
      <c r="N20"/>
      <c r="R20" s="186"/>
    </row>
    <row r="21" spans="1:18" s="178" customFormat="1" ht="15" customHeight="1">
      <c r="A21" s="183">
        <f t="shared" si="2"/>
        <v>40</v>
      </c>
      <c r="B21" s="183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82</v>
      </c>
      <c r="N21"/>
      <c r="R21" s="186"/>
    </row>
    <row r="22" spans="1:18" s="178" customFormat="1" ht="15" customHeight="1">
      <c r="A22" s="183">
        <f t="shared" si="2"/>
        <v>50</v>
      </c>
      <c r="B22" s="183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93.5</v>
      </c>
      <c r="N22"/>
      <c r="R22" s="186"/>
    </row>
    <row r="23" spans="1:18" s="178" customFormat="1" ht="15" customHeight="1">
      <c r="A23" s="183">
        <f t="shared" si="2"/>
        <v>60</v>
      </c>
      <c r="B23" s="183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117</v>
      </c>
      <c r="N23"/>
      <c r="R23" s="186"/>
    </row>
    <row r="24" spans="1:18" s="178" customFormat="1" ht="15" customHeight="1">
      <c r="A24" s="183">
        <f t="shared" si="2"/>
        <v>70</v>
      </c>
      <c r="B24" s="183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140.5</v>
      </c>
      <c r="N24"/>
      <c r="R24" s="186"/>
    </row>
    <row r="25" spans="1:18" s="178" customFormat="1" ht="15" customHeight="1">
      <c r="A25" s="183">
        <f t="shared" si="2"/>
        <v>90</v>
      </c>
      <c r="B25" s="183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164</v>
      </c>
      <c r="N25"/>
      <c r="R25" s="186"/>
    </row>
    <row r="26" spans="1:18" s="178" customFormat="1" ht="15" customHeight="1">
      <c r="A26" s="183">
        <f t="shared" si="2"/>
        <v>110</v>
      </c>
      <c r="B26" s="183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187</v>
      </c>
      <c r="N26"/>
      <c r="R26" s="186"/>
    </row>
    <row r="27" spans="1:18" s="178" customFormat="1" ht="15" customHeight="1">
      <c r="A27" s="183">
        <f t="shared" si="2"/>
        <v>130</v>
      </c>
      <c r="B27" s="183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222.5</v>
      </c>
      <c r="N27"/>
      <c r="R27" s="186"/>
    </row>
    <row r="28" spans="1:18" s="178" customFormat="1" ht="15" customHeight="1">
      <c r="A28" s="183">
        <f t="shared" si="2"/>
        <v>150</v>
      </c>
      <c r="B28" s="183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245.5</v>
      </c>
      <c r="N28"/>
      <c r="R28" s="186"/>
    </row>
    <row r="29" spans="1:18" s="178" customFormat="1" ht="15" customHeight="1">
      <c r="A29" s="183">
        <f t="shared" si="2"/>
        <v>170</v>
      </c>
      <c r="B29" s="183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269</v>
      </c>
      <c r="N29"/>
      <c r="R29" s="186"/>
    </row>
    <row r="30" spans="1:18" s="178" customFormat="1" ht="15" customHeight="1">
      <c r="A30" s="183">
        <f t="shared" si="2"/>
        <v>190</v>
      </c>
      <c r="B30" s="183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304</v>
      </c>
      <c r="N30"/>
      <c r="R30" s="186"/>
    </row>
    <row r="31" spans="1:18" s="178" customFormat="1" ht="15" customHeight="1">
      <c r="A31" s="183">
        <f t="shared" si="2"/>
        <v>210</v>
      </c>
      <c r="B31" s="183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327.5</v>
      </c>
      <c r="N31"/>
      <c r="R31" s="186"/>
    </row>
    <row r="32" spans="1:18" s="178" customFormat="1" ht="15" customHeight="1">
      <c r="A32" s="183">
        <f t="shared" si="2"/>
        <v>230</v>
      </c>
      <c r="B32" s="183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362.5</v>
      </c>
      <c r="N32"/>
      <c r="R32" s="186"/>
    </row>
    <row r="33" spans="1:18" s="178" customFormat="1" ht="15" customHeight="1">
      <c r="A33" s="183">
        <f t="shared" si="2"/>
        <v>250</v>
      </c>
      <c r="B33" s="183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386</v>
      </c>
      <c r="N33"/>
      <c r="R33" s="186"/>
    </row>
    <row r="34" spans="1:18" s="178" customFormat="1" ht="15" customHeight="1">
      <c r="A34" s="183">
        <f t="shared" si="2"/>
        <v>270</v>
      </c>
      <c r="B34" s="183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409.5</v>
      </c>
      <c r="N34"/>
      <c r="R34" s="186"/>
    </row>
    <row r="35" spans="1:18" s="178" customFormat="1" ht="15" customHeight="1">
      <c r="A35" s="183">
        <f t="shared" si="2"/>
        <v>290</v>
      </c>
      <c r="B35" s="183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444.5</v>
      </c>
      <c r="N35"/>
      <c r="R35" s="186"/>
    </row>
    <row r="36" spans="1:18" s="178" customFormat="1" ht="15" customHeight="1">
      <c r="A36" s="183">
        <f t="shared" si="2"/>
        <v>310</v>
      </c>
      <c r="B36" s="183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468</v>
      </c>
      <c r="N36"/>
      <c r="R36" s="186"/>
    </row>
    <row r="37" spans="1:18" s="178" customFormat="1" ht="15" customHeight="1">
      <c r="A37" s="183">
        <f t="shared" si="2"/>
        <v>330</v>
      </c>
      <c r="B37" s="183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491.5</v>
      </c>
      <c r="N37"/>
      <c r="R37" s="186"/>
    </row>
    <row r="38" spans="1:6" s="178" customFormat="1" ht="23.25" customHeight="1">
      <c r="A38" s="291" t="s">
        <v>122</v>
      </c>
      <c r="B38" s="291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78" customFormat="1" ht="23.25" customHeight="1">
      <c r="A39" s="177"/>
      <c r="B39" s="177"/>
      <c r="C39" s="177"/>
      <c r="D39" s="177"/>
      <c r="E39" s="177"/>
      <c r="F39" s="177"/>
    </row>
    <row r="40" spans="1:7" s="11" customFormat="1" ht="15" customHeight="1">
      <c r="A40" s="187" t="s">
        <v>123</v>
      </c>
      <c r="B40" s="154">
        <f>Autocertificazione!B41</f>
        <v>0</v>
      </c>
      <c r="C40" s="111"/>
      <c r="D40" s="294" t="s">
        <v>124</v>
      </c>
      <c r="E40" s="294"/>
      <c r="F40" s="294"/>
      <c r="G40" s="188"/>
    </row>
    <row r="41" spans="1:7" s="11" customFormat="1" ht="15" customHeight="1">
      <c r="A41" s="187"/>
      <c r="B41" s="155"/>
      <c r="C41" s="187"/>
      <c r="D41" s="294" t="s">
        <v>125</v>
      </c>
      <c r="E41" s="294"/>
      <c r="F41" s="294"/>
      <c r="G41" s="188"/>
    </row>
    <row r="42" spans="1:7" s="11" customFormat="1" ht="15.75" customHeight="1">
      <c r="A42" s="187"/>
      <c r="B42" s="187"/>
      <c r="C42" s="187"/>
      <c r="D42" s="292"/>
      <c r="E42" s="292"/>
      <c r="F42" s="292"/>
      <c r="G42" s="112"/>
    </row>
    <row r="43" spans="1:7" s="11" customFormat="1" ht="14.25" customHeight="1">
      <c r="A43" s="187"/>
      <c r="B43" s="187"/>
      <c r="C43" s="187"/>
      <c r="D43" s="293"/>
      <c r="E43" s="293"/>
      <c r="F43" s="293"/>
      <c r="G43" s="112"/>
    </row>
    <row r="44" spans="1:7" s="178" customFormat="1" ht="9" customHeight="1">
      <c r="A44" s="176"/>
      <c r="B44" s="176"/>
      <c r="C44" s="176"/>
      <c r="D44" s="176"/>
      <c r="E44" s="176"/>
      <c r="F44" s="176"/>
      <c r="G44" s="177"/>
    </row>
    <row r="45" spans="1:6" s="178" customFormat="1" ht="12.75">
      <c r="A45" s="177"/>
      <c r="B45" s="177"/>
      <c r="C45" s="177"/>
      <c r="D45" s="177"/>
      <c r="E45" s="177"/>
      <c r="F45" s="177"/>
    </row>
    <row r="46" spans="1:4" s="178" customFormat="1" ht="54.75" customHeight="1">
      <c r="A46" s="279" t="s">
        <v>136</v>
      </c>
      <c r="B46" s="279"/>
      <c r="C46" s="280"/>
      <c r="D46" s="280"/>
    </row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  <row r="148" s="178" customFormat="1" ht="12.75"/>
    <row r="149" s="178" customFormat="1" ht="12.75"/>
    <row r="150" s="178" customFormat="1" ht="12.75"/>
    <row r="151" s="178" customFormat="1" ht="12.75"/>
    <row r="152" s="178" customFormat="1" ht="12.75"/>
    <row r="153" s="178" customFormat="1" ht="12.75"/>
    <row r="154" s="178" customFormat="1" ht="12.75"/>
  </sheetData>
  <sheetProtection sheet="1" selectLockedCells="1"/>
  <mergeCells count="15">
    <mergeCell ref="A3:G3"/>
    <mergeCell ref="A11:F11"/>
    <mergeCell ref="A12:B12"/>
    <mergeCell ref="D40:F40"/>
    <mergeCell ref="A6:E6"/>
    <mergeCell ref="A38:B38"/>
    <mergeCell ref="J12:J13"/>
    <mergeCell ref="A46:D46"/>
    <mergeCell ref="A10:B10"/>
    <mergeCell ref="A4:C4"/>
    <mergeCell ref="B9:C9"/>
    <mergeCell ref="B8:E8"/>
    <mergeCell ref="B7:E7"/>
    <mergeCell ref="D41:F41"/>
    <mergeCell ref="D42:F4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R46"/>
  <sheetViews>
    <sheetView showGridLines="0" zoomScale="85" zoomScaleNormal="85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155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296" t="str">
        <f>'Mod. B-E Linea'!C50</f>
        <v>Abbonamento studenti universitari sotto soglia ISEE da 104 corse sc. 55% (validità intero anno ed estesa anche ai servizi "no stop")</v>
      </c>
      <c r="B11" s="296"/>
      <c r="C11" s="296"/>
      <c r="D11" s="296"/>
      <c r="E11" s="296"/>
      <c r="F11" s="296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38</v>
      </c>
      <c r="L15" s="128">
        <v>104</v>
      </c>
      <c r="N15"/>
      <c r="R15" s="186"/>
    </row>
    <row r="16" spans="1:18" s="178" customFormat="1" ht="15" customHeight="1">
      <c r="A16" s="183">
        <f aca="true" t="shared" si="2" ref="A16:A37">B15</f>
        <v>10</v>
      </c>
      <c r="B16" s="183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57</v>
      </c>
      <c r="N16"/>
      <c r="R16" s="186"/>
    </row>
    <row r="17" spans="1:18" s="178" customFormat="1" ht="15" customHeight="1">
      <c r="A17" s="183">
        <f t="shared" si="2"/>
        <v>15</v>
      </c>
      <c r="B17" s="183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77</v>
      </c>
      <c r="N17"/>
      <c r="R17" s="186"/>
    </row>
    <row r="18" spans="1:18" s="178" customFormat="1" ht="15" customHeight="1">
      <c r="A18" s="183">
        <f t="shared" si="2"/>
        <v>20</v>
      </c>
      <c r="B18" s="183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94</v>
      </c>
      <c r="N18"/>
      <c r="R18" s="186"/>
    </row>
    <row r="19" spans="1:18" s="178" customFormat="1" ht="15" customHeight="1">
      <c r="A19" s="183">
        <f t="shared" si="2"/>
        <v>25</v>
      </c>
      <c r="B19" s="183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117</v>
      </c>
      <c r="N19"/>
      <c r="R19" s="186"/>
    </row>
    <row r="20" spans="1:18" s="178" customFormat="1" ht="15" customHeight="1">
      <c r="A20" s="183">
        <f t="shared" si="2"/>
        <v>30</v>
      </c>
      <c r="B20" s="183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132</v>
      </c>
      <c r="N20"/>
      <c r="R20" s="186"/>
    </row>
    <row r="21" spans="1:18" s="178" customFormat="1" ht="15" customHeight="1">
      <c r="A21" s="183">
        <f t="shared" si="2"/>
        <v>40</v>
      </c>
      <c r="B21" s="183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164</v>
      </c>
      <c r="N21"/>
      <c r="R21" s="186"/>
    </row>
    <row r="22" spans="1:18" s="178" customFormat="1" ht="15" customHeight="1">
      <c r="A22" s="183">
        <f t="shared" si="2"/>
        <v>50</v>
      </c>
      <c r="B22" s="183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187</v>
      </c>
      <c r="N22"/>
      <c r="R22" s="186"/>
    </row>
    <row r="23" spans="1:18" s="178" customFormat="1" ht="15" customHeight="1">
      <c r="A23" s="183">
        <f t="shared" si="2"/>
        <v>60</v>
      </c>
      <c r="B23" s="183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234</v>
      </c>
      <c r="N23"/>
      <c r="R23" s="186"/>
    </row>
    <row r="24" spans="1:18" s="178" customFormat="1" ht="15" customHeight="1">
      <c r="A24" s="183">
        <f t="shared" si="2"/>
        <v>70</v>
      </c>
      <c r="B24" s="183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281</v>
      </c>
      <c r="N24"/>
      <c r="R24" s="186"/>
    </row>
    <row r="25" spans="1:18" s="178" customFormat="1" ht="15" customHeight="1">
      <c r="A25" s="183">
        <f t="shared" si="2"/>
        <v>90</v>
      </c>
      <c r="B25" s="183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328</v>
      </c>
      <c r="N25"/>
      <c r="R25" s="186"/>
    </row>
    <row r="26" spans="1:18" s="178" customFormat="1" ht="15" customHeight="1">
      <c r="A26" s="183">
        <f t="shared" si="2"/>
        <v>110</v>
      </c>
      <c r="B26" s="183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374</v>
      </c>
      <c r="N26"/>
      <c r="R26" s="186"/>
    </row>
    <row r="27" spans="1:18" s="178" customFormat="1" ht="15" customHeight="1">
      <c r="A27" s="183">
        <f t="shared" si="2"/>
        <v>130</v>
      </c>
      <c r="B27" s="183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445</v>
      </c>
      <c r="N27"/>
      <c r="R27" s="186"/>
    </row>
    <row r="28" spans="1:18" s="178" customFormat="1" ht="15" customHeight="1">
      <c r="A28" s="183">
        <f t="shared" si="2"/>
        <v>150</v>
      </c>
      <c r="B28" s="183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491</v>
      </c>
      <c r="N28"/>
      <c r="R28" s="186"/>
    </row>
    <row r="29" spans="1:18" s="178" customFormat="1" ht="15" customHeight="1">
      <c r="A29" s="183">
        <f t="shared" si="2"/>
        <v>170</v>
      </c>
      <c r="B29" s="183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538</v>
      </c>
      <c r="N29"/>
      <c r="R29" s="186"/>
    </row>
    <row r="30" spans="1:18" s="178" customFormat="1" ht="15" customHeight="1">
      <c r="A30" s="183">
        <f t="shared" si="2"/>
        <v>190</v>
      </c>
      <c r="B30" s="183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608</v>
      </c>
      <c r="N30"/>
      <c r="R30" s="186"/>
    </row>
    <row r="31" spans="1:18" s="178" customFormat="1" ht="15" customHeight="1">
      <c r="A31" s="183">
        <f t="shared" si="2"/>
        <v>210</v>
      </c>
      <c r="B31" s="183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655</v>
      </c>
      <c r="N31"/>
      <c r="R31" s="186"/>
    </row>
    <row r="32" spans="1:18" s="178" customFormat="1" ht="15" customHeight="1">
      <c r="A32" s="183">
        <f t="shared" si="2"/>
        <v>230</v>
      </c>
      <c r="B32" s="183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725</v>
      </c>
      <c r="N32"/>
      <c r="R32" s="186"/>
    </row>
    <row r="33" spans="1:18" s="178" customFormat="1" ht="15" customHeight="1">
      <c r="A33" s="183">
        <f t="shared" si="2"/>
        <v>250</v>
      </c>
      <c r="B33" s="183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772</v>
      </c>
      <c r="N33"/>
      <c r="R33" s="186"/>
    </row>
    <row r="34" spans="1:18" s="178" customFormat="1" ht="15" customHeight="1">
      <c r="A34" s="183">
        <f t="shared" si="2"/>
        <v>270</v>
      </c>
      <c r="B34" s="183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819</v>
      </c>
      <c r="N34"/>
      <c r="R34" s="186"/>
    </row>
    <row r="35" spans="1:18" s="178" customFormat="1" ht="15" customHeight="1">
      <c r="A35" s="183">
        <f t="shared" si="2"/>
        <v>290</v>
      </c>
      <c r="B35" s="183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889</v>
      </c>
      <c r="N35"/>
      <c r="R35" s="186"/>
    </row>
    <row r="36" spans="1:18" s="178" customFormat="1" ht="15" customHeight="1">
      <c r="A36" s="183">
        <f t="shared" si="2"/>
        <v>310</v>
      </c>
      <c r="B36" s="183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936</v>
      </c>
      <c r="N36"/>
      <c r="R36" s="186"/>
    </row>
    <row r="37" spans="1:18" s="178" customFormat="1" ht="15" customHeight="1">
      <c r="A37" s="183">
        <f t="shared" si="2"/>
        <v>330</v>
      </c>
      <c r="B37" s="183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983</v>
      </c>
      <c r="N37"/>
      <c r="R37" s="186"/>
    </row>
    <row r="38" spans="1:6" s="178" customFormat="1" ht="23.25" customHeight="1">
      <c r="A38" s="291" t="s">
        <v>122</v>
      </c>
      <c r="B38" s="291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78" customFormat="1" ht="23.25" customHeight="1">
      <c r="A39" s="177"/>
      <c r="B39" s="177"/>
      <c r="C39" s="177"/>
      <c r="D39" s="177"/>
      <c r="E39" s="177"/>
      <c r="F39" s="177"/>
    </row>
    <row r="40" spans="1:7" s="11" customFormat="1" ht="15" customHeight="1">
      <c r="A40" s="187" t="s">
        <v>123</v>
      </c>
      <c r="B40" s="154">
        <f>Autocertificazione!B41</f>
        <v>0</v>
      </c>
      <c r="C40" s="111"/>
      <c r="D40" s="294" t="s">
        <v>124</v>
      </c>
      <c r="E40" s="294"/>
      <c r="F40" s="294"/>
      <c r="G40" s="188"/>
    </row>
    <row r="41" spans="1:7" s="11" customFormat="1" ht="15" customHeight="1">
      <c r="A41" s="187"/>
      <c r="B41" s="155"/>
      <c r="C41" s="187"/>
      <c r="D41" s="294" t="s">
        <v>125</v>
      </c>
      <c r="E41" s="294"/>
      <c r="F41" s="294"/>
      <c r="G41" s="188"/>
    </row>
    <row r="42" spans="1:7" s="11" customFormat="1" ht="15.75" customHeight="1">
      <c r="A42" s="187"/>
      <c r="B42" s="187"/>
      <c r="C42" s="187"/>
      <c r="D42" s="292"/>
      <c r="E42" s="292"/>
      <c r="F42" s="292"/>
      <c r="G42" s="112"/>
    </row>
    <row r="43" spans="1:7" s="11" customFormat="1" ht="14.25" customHeight="1">
      <c r="A43" s="187"/>
      <c r="B43" s="187"/>
      <c r="C43" s="187"/>
      <c r="D43" s="293"/>
      <c r="E43" s="293"/>
      <c r="F43" s="293"/>
      <c r="G43" s="112"/>
    </row>
    <row r="44" spans="1:7" s="178" customFormat="1" ht="9" customHeight="1">
      <c r="A44" s="176"/>
      <c r="B44" s="176"/>
      <c r="C44" s="176"/>
      <c r="D44" s="176"/>
      <c r="E44" s="176"/>
      <c r="F44" s="176"/>
      <c r="G44" s="177"/>
    </row>
    <row r="45" spans="1:6" s="178" customFormat="1" ht="12.75">
      <c r="A45" s="177"/>
      <c r="B45" s="177"/>
      <c r="C45" s="177"/>
      <c r="D45" s="177"/>
      <c r="E45" s="177"/>
      <c r="F45" s="177"/>
    </row>
    <row r="46" spans="1:4" s="178" customFormat="1" ht="54.75" customHeight="1">
      <c r="A46" s="279" t="s">
        <v>136</v>
      </c>
      <c r="B46" s="279"/>
      <c r="C46" s="280"/>
      <c r="D46" s="280"/>
    </row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  <row r="148" s="178" customFormat="1" ht="12.75"/>
    <row r="149" s="178" customFormat="1" ht="12.75"/>
    <row r="150" s="178" customFormat="1" ht="12.75"/>
    <row r="151" s="178" customFormat="1" ht="12.75"/>
    <row r="152" s="178" customFormat="1" ht="12.75"/>
    <row r="153" s="178" customFormat="1" ht="12.75"/>
    <row r="154" s="178" customFormat="1" ht="12.75"/>
  </sheetData>
  <sheetProtection sheet="1" selectLockedCells="1"/>
  <mergeCells count="15">
    <mergeCell ref="A4:C4"/>
    <mergeCell ref="B9:C9"/>
    <mergeCell ref="B8:E8"/>
    <mergeCell ref="B7:E7"/>
    <mergeCell ref="J12:J13"/>
    <mergeCell ref="A46:D46"/>
    <mergeCell ref="A10:B10"/>
    <mergeCell ref="D41:F41"/>
    <mergeCell ref="D42:F43"/>
    <mergeCell ref="A3:G3"/>
    <mergeCell ref="A11:F11"/>
    <mergeCell ref="A12:B12"/>
    <mergeCell ref="D40:F40"/>
    <mergeCell ref="A6:E6"/>
    <mergeCell ref="A38:B3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R46"/>
  <sheetViews>
    <sheetView showGridLines="0" zoomScale="85" zoomScaleNormal="85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156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296" t="str">
        <f>'Mod. B-E Linea'!C51</f>
        <v>Abbonamento studenti universitari sopra soglia ISEE da 52 corse sc. 42% (validità intero anno ed estesa anche ai servizi "no stop")</v>
      </c>
      <c r="B11" s="296"/>
      <c r="C11" s="296"/>
      <c r="D11" s="296"/>
      <c r="E11" s="296"/>
      <c r="F11" s="296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23.5</v>
      </c>
      <c r="L15" s="128">
        <v>52</v>
      </c>
      <c r="N15"/>
      <c r="R15" s="186"/>
    </row>
    <row r="16" spans="1:18" s="178" customFormat="1" ht="15" customHeight="1">
      <c r="A16" s="183">
        <f aca="true" t="shared" si="2" ref="A16:A37">B15</f>
        <v>10</v>
      </c>
      <c r="B16" s="183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35</v>
      </c>
      <c r="N16"/>
      <c r="R16" s="186"/>
    </row>
    <row r="17" spans="1:18" s="178" customFormat="1" ht="15" customHeight="1">
      <c r="A17" s="183">
        <f t="shared" si="2"/>
        <v>15</v>
      </c>
      <c r="B17" s="183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47</v>
      </c>
      <c r="N17"/>
      <c r="R17" s="186"/>
    </row>
    <row r="18" spans="1:18" s="178" customFormat="1" ht="15" customHeight="1">
      <c r="A18" s="183">
        <f t="shared" si="2"/>
        <v>20</v>
      </c>
      <c r="B18" s="183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60.5</v>
      </c>
      <c r="N18"/>
      <c r="R18" s="186"/>
    </row>
    <row r="19" spans="1:18" s="178" customFormat="1" ht="15" customHeight="1">
      <c r="A19" s="183">
        <f t="shared" si="2"/>
        <v>25</v>
      </c>
      <c r="B19" s="183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75.5</v>
      </c>
      <c r="N19"/>
      <c r="R19" s="186"/>
    </row>
    <row r="20" spans="1:18" s="178" customFormat="1" ht="15" customHeight="1">
      <c r="A20" s="183">
        <f t="shared" si="2"/>
        <v>30</v>
      </c>
      <c r="B20" s="183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90.5</v>
      </c>
      <c r="N20"/>
      <c r="R20" s="186"/>
    </row>
    <row r="21" spans="1:18" s="178" customFormat="1" ht="15" customHeight="1">
      <c r="A21" s="183">
        <f t="shared" si="2"/>
        <v>40</v>
      </c>
      <c r="B21" s="183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105.5</v>
      </c>
      <c r="N21"/>
      <c r="R21" s="186"/>
    </row>
    <row r="22" spans="1:18" s="178" customFormat="1" ht="15" customHeight="1">
      <c r="A22" s="183">
        <f t="shared" si="2"/>
        <v>50</v>
      </c>
      <c r="B22" s="183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120.5</v>
      </c>
      <c r="N22"/>
      <c r="R22" s="186"/>
    </row>
    <row r="23" spans="1:18" s="178" customFormat="1" ht="15" customHeight="1">
      <c r="A23" s="183">
        <f t="shared" si="2"/>
        <v>60</v>
      </c>
      <c r="B23" s="183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151</v>
      </c>
      <c r="N23"/>
      <c r="R23" s="186"/>
    </row>
    <row r="24" spans="1:18" s="178" customFormat="1" ht="15" customHeight="1">
      <c r="A24" s="183">
        <f t="shared" si="2"/>
        <v>70</v>
      </c>
      <c r="B24" s="183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181</v>
      </c>
      <c r="N24"/>
      <c r="R24" s="186"/>
    </row>
    <row r="25" spans="1:18" s="178" customFormat="1" ht="15" customHeight="1">
      <c r="A25" s="183">
        <f t="shared" si="2"/>
        <v>90</v>
      </c>
      <c r="B25" s="183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211</v>
      </c>
      <c r="N25"/>
      <c r="R25" s="186"/>
    </row>
    <row r="26" spans="1:18" s="178" customFormat="1" ht="15" customHeight="1">
      <c r="A26" s="183">
        <f t="shared" si="2"/>
        <v>110</v>
      </c>
      <c r="B26" s="183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241.5</v>
      </c>
      <c r="N26"/>
      <c r="R26" s="186"/>
    </row>
    <row r="27" spans="1:18" s="178" customFormat="1" ht="15" customHeight="1">
      <c r="A27" s="183">
        <f t="shared" si="2"/>
        <v>130</v>
      </c>
      <c r="B27" s="183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286.5</v>
      </c>
      <c r="N27"/>
      <c r="R27" s="186"/>
    </row>
    <row r="28" spans="1:18" s="178" customFormat="1" ht="15" customHeight="1">
      <c r="A28" s="183">
        <f t="shared" si="2"/>
        <v>150</v>
      </c>
      <c r="B28" s="183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316.5</v>
      </c>
      <c r="N28"/>
      <c r="R28" s="186"/>
    </row>
    <row r="29" spans="1:18" s="178" customFormat="1" ht="15" customHeight="1">
      <c r="A29" s="183">
        <f t="shared" si="2"/>
        <v>170</v>
      </c>
      <c r="B29" s="183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347</v>
      </c>
      <c r="N29"/>
      <c r="R29" s="186"/>
    </row>
    <row r="30" spans="1:18" s="178" customFormat="1" ht="15" customHeight="1">
      <c r="A30" s="183">
        <f t="shared" si="2"/>
        <v>190</v>
      </c>
      <c r="B30" s="183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392</v>
      </c>
      <c r="N30"/>
      <c r="R30" s="186"/>
    </row>
    <row r="31" spans="1:18" s="178" customFormat="1" ht="15" customHeight="1">
      <c r="A31" s="183">
        <f t="shared" si="2"/>
        <v>210</v>
      </c>
      <c r="B31" s="183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422</v>
      </c>
      <c r="N31"/>
      <c r="R31" s="186"/>
    </row>
    <row r="32" spans="1:18" s="178" customFormat="1" ht="15" customHeight="1">
      <c r="A32" s="183">
        <f t="shared" si="2"/>
        <v>230</v>
      </c>
      <c r="B32" s="183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467.5</v>
      </c>
      <c r="N32"/>
      <c r="R32" s="186"/>
    </row>
    <row r="33" spans="1:18" s="178" customFormat="1" ht="15" customHeight="1">
      <c r="A33" s="183">
        <f t="shared" si="2"/>
        <v>250</v>
      </c>
      <c r="B33" s="183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497.5</v>
      </c>
      <c r="N33"/>
      <c r="R33" s="186"/>
    </row>
    <row r="34" spans="1:18" s="178" customFormat="1" ht="15" customHeight="1">
      <c r="A34" s="183">
        <f t="shared" si="2"/>
        <v>270</v>
      </c>
      <c r="B34" s="183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528</v>
      </c>
      <c r="N34"/>
      <c r="R34" s="186"/>
    </row>
    <row r="35" spans="1:18" s="178" customFormat="1" ht="15" customHeight="1">
      <c r="A35" s="183">
        <f t="shared" si="2"/>
        <v>290</v>
      </c>
      <c r="B35" s="183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573</v>
      </c>
      <c r="N35"/>
      <c r="R35" s="186"/>
    </row>
    <row r="36" spans="1:18" s="178" customFormat="1" ht="15" customHeight="1">
      <c r="A36" s="183">
        <f t="shared" si="2"/>
        <v>310</v>
      </c>
      <c r="B36" s="183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603</v>
      </c>
      <c r="N36"/>
      <c r="R36" s="186"/>
    </row>
    <row r="37" spans="1:18" s="178" customFormat="1" ht="15" customHeight="1">
      <c r="A37" s="183">
        <f t="shared" si="2"/>
        <v>330</v>
      </c>
      <c r="B37" s="183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633.5</v>
      </c>
      <c r="N37"/>
      <c r="R37" s="186"/>
    </row>
    <row r="38" spans="1:6" s="178" customFormat="1" ht="23.25" customHeight="1">
      <c r="A38" s="291" t="s">
        <v>122</v>
      </c>
      <c r="B38" s="291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78" customFormat="1" ht="23.25" customHeight="1">
      <c r="A39" s="177"/>
      <c r="B39" s="177"/>
      <c r="C39" s="177"/>
      <c r="D39" s="177"/>
      <c r="E39" s="177"/>
      <c r="F39" s="177"/>
    </row>
    <row r="40" spans="1:7" s="11" customFormat="1" ht="15" customHeight="1">
      <c r="A40" s="187" t="s">
        <v>123</v>
      </c>
      <c r="B40" s="154">
        <f>Autocertificazione!B41</f>
        <v>0</v>
      </c>
      <c r="C40" s="111"/>
      <c r="D40" s="294" t="s">
        <v>124</v>
      </c>
      <c r="E40" s="294"/>
      <c r="F40" s="294"/>
      <c r="G40" s="188"/>
    </row>
    <row r="41" spans="1:7" s="11" customFormat="1" ht="15" customHeight="1">
      <c r="A41" s="187"/>
      <c r="B41" s="155"/>
      <c r="C41" s="187"/>
      <c r="D41" s="294" t="s">
        <v>125</v>
      </c>
      <c r="E41" s="294"/>
      <c r="F41" s="294"/>
      <c r="G41" s="188"/>
    </row>
    <row r="42" spans="1:7" s="11" customFormat="1" ht="15.75" customHeight="1">
      <c r="A42" s="187"/>
      <c r="B42" s="187"/>
      <c r="C42" s="187"/>
      <c r="D42" s="292"/>
      <c r="E42" s="292"/>
      <c r="F42" s="292"/>
      <c r="G42" s="112"/>
    </row>
    <row r="43" spans="1:7" s="11" customFormat="1" ht="14.25" customHeight="1">
      <c r="A43" s="187"/>
      <c r="B43" s="187"/>
      <c r="C43" s="187"/>
      <c r="D43" s="293"/>
      <c r="E43" s="293"/>
      <c r="F43" s="293"/>
      <c r="G43" s="112"/>
    </row>
    <row r="44" spans="1:7" s="178" customFormat="1" ht="9" customHeight="1">
      <c r="A44" s="176"/>
      <c r="B44" s="176"/>
      <c r="C44" s="176"/>
      <c r="D44" s="176"/>
      <c r="E44" s="176"/>
      <c r="F44" s="176"/>
      <c r="G44" s="177"/>
    </row>
    <row r="45" spans="1:6" s="178" customFormat="1" ht="12.75">
      <c r="A45" s="177"/>
      <c r="B45" s="177"/>
      <c r="C45" s="177"/>
      <c r="D45" s="177"/>
      <c r="E45" s="177"/>
      <c r="F45" s="177"/>
    </row>
    <row r="46" spans="1:4" s="178" customFormat="1" ht="54.75" customHeight="1">
      <c r="A46" s="279" t="s">
        <v>136</v>
      </c>
      <c r="B46" s="279"/>
      <c r="C46" s="280"/>
      <c r="D46" s="280"/>
    </row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  <row r="148" s="178" customFormat="1" ht="12.75"/>
    <row r="149" s="178" customFormat="1" ht="12.75"/>
    <row r="150" s="178" customFormat="1" ht="12.75"/>
    <row r="151" s="178" customFormat="1" ht="12.75"/>
    <row r="152" s="178" customFormat="1" ht="12.75"/>
    <row r="153" s="178" customFormat="1" ht="12.75"/>
    <row r="154" s="178" customFormat="1" ht="12.75"/>
  </sheetData>
  <sheetProtection sheet="1" selectLockedCells="1"/>
  <mergeCells count="15">
    <mergeCell ref="A4:C4"/>
    <mergeCell ref="B9:C9"/>
    <mergeCell ref="B8:E8"/>
    <mergeCell ref="B7:E7"/>
    <mergeCell ref="J12:J13"/>
    <mergeCell ref="A46:D46"/>
    <mergeCell ref="A10:B10"/>
    <mergeCell ref="D41:F41"/>
    <mergeCell ref="D42:F43"/>
    <mergeCell ref="A3:G3"/>
    <mergeCell ref="A11:F11"/>
    <mergeCell ref="A12:B12"/>
    <mergeCell ref="D40:F40"/>
    <mergeCell ref="A6:E6"/>
    <mergeCell ref="A38:B3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R46"/>
  <sheetViews>
    <sheetView showGridLines="0" zoomScale="70" zoomScaleNormal="70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157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296" t="str">
        <f>'Mod. B-E Linea'!C52</f>
        <v>Abbonamento studenti universitari sopra soglia ISEE da 104 corse sc. 42% (validità intero anno ed estesa anche ai servizi "no stop")</v>
      </c>
      <c r="B11" s="296"/>
      <c r="C11" s="296"/>
      <c r="D11" s="296"/>
      <c r="E11" s="296"/>
      <c r="F11" s="296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47</v>
      </c>
      <c r="L15" s="128">
        <v>104</v>
      </c>
      <c r="N15"/>
      <c r="O15"/>
      <c r="P15"/>
      <c r="Q15"/>
      <c r="R15" s="186"/>
    </row>
    <row r="16" spans="1:18" s="178" customFormat="1" ht="15" customHeight="1">
      <c r="A16" s="183">
        <f aca="true" t="shared" si="2" ref="A16:A37">B15</f>
        <v>10</v>
      </c>
      <c r="B16" s="183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70</v>
      </c>
      <c r="N16"/>
      <c r="O16"/>
      <c r="P16"/>
      <c r="Q16"/>
      <c r="R16" s="186"/>
    </row>
    <row r="17" spans="1:18" s="178" customFormat="1" ht="15" customHeight="1">
      <c r="A17" s="183">
        <f t="shared" si="2"/>
        <v>15</v>
      </c>
      <c r="B17" s="183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94</v>
      </c>
      <c r="N17"/>
      <c r="O17"/>
      <c r="P17"/>
      <c r="Q17"/>
      <c r="R17" s="186"/>
    </row>
    <row r="18" spans="1:18" s="178" customFormat="1" ht="15" customHeight="1">
      <c r="A18" s="183">
        <f t="shared" si="2"/>
        <v>20</v>
      </c>
      <c r="B18" s="183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121</v>
      </c>
      <c r="N18"/>
      <c r="O18"/>
      <c r="P18"/>
      <c r="Q18"/>
      <c r="R18" s="186"/>
    </row>
    <row r="19" spans="1:18" s="178" customFormat="1" ht="15" customHeight="1">
      <c r="A19" s="183">
        <f t="shared" si="2"/>
        <v>25</v>
      </c>
      <c r="B19" s="183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151</v>
      </c>
      <c r="N19"/>
      <c r="O19"/>
      <c r="P19"/>
      <c r="Q19"/>
      <c r="R19" s="186"/>
    </row>
    <row r="20" spans="1:18" s="178" customFormat="1" ht="15" customHeight="1">
      <c r="A20" s="183">
        <f t="shared" si="2"/>
        <v>30</v>
      </c>
      <c r="B20" s="183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181</v>
      </c>
      <c r="N20"/>
      <c r="O20"/>
      <c r="P20"/>
      <c r="Q20"/>
      <c r="R20" s="186"/>
    </row>
    <row r="21" spans="1:18" s="178" customFormat="1" ht="15" customHeight="1">
      <c r="A21" s="183">
        <f t="shared" si="2"/>
        <v>40</v>
      </c>
      <c r="B21" s="183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211</v>
      </c>
      <c r="N21"/>
      <c r="O21"/>
      <c r="P21"/>
      <c r="Q21"/>
      <c r="R21" s="186"/>
    </row>
    <row r="22" spans="1:18" s="178" customFormat="1" ht="15" customHeight="1">
      <c r="A22" s="183">
        <f t="shared" si="2"/>
        <v>50</v>
      </c>
      <c r="B22" s="183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241</v>
      </c>
      <c r="N22"/>
      <c r="O22"/>
      <c r="P22"/>
      <c r="Q22"/>
      <c r="R22" s="186"/>
    </row>
    <row r="23" spans="1:18" s="178" customFormat="1" ht="15" customHeight="1">
      <c r="A23" s="183">
        <f t="shared" si="2"/>
        <v>60</v>
      </c>
      <c r="B23" s="183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302</v>
      </c>
      <c r="N23"/>
      <c r="O23"/>
      <c r="P23"/>
      <c r="Q23"/>
      <c r="R23" s="186"/>
    </row>
    <row r="24" spans="1:18" s="178" customFormat="1" ht="15" customHeight="1">
      <c r="A24" s="183">
        <f t="shared" si="2"/>
        <v>70</v>
      </c>
      <c r="B24" s="183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362</v>
      </c>
      <c r="N24"/>
      <c r="O24"/>
      <c r="P24"/>
      <c r="Q24"/>
      <c r="R24" s="186"/>
    </row>
    <row r="25" spans="1:18" s="178" customFormat="1" ht="15" customHeight="1">
      <c r="A25" s="183">
        <f t="shared" si="2"/>
        <v>90</v>
      </c>
      <c r="B25" s="183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422</v>
      </c>
      <c r="N25"/>
      <c r="O25"/>
      <c r="P25"/>
      <c r="Q25"/>
      <c r="R25" s="186"/>
    </row>
    <row r="26" spans="1:18" s="178" customFormat="1" ht="15" customHeight="1">
      <c r="A26" s="183">
        <f t="shared" si="2"/>
        <v>110</v>
      </c>
      <c r="B26" s="183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483</v>
      </c>
      <c r="N26"/>
      <c r="O26"/>
      <c r="P26"/>
      <c r="Q26"/>
      <c r="R26" s="186"/>
    </row>
    <row r="27" spans="1:18" s="178" customFormat="1" ht="15" customHeight="1">
      <c r="A27" s="183">
        <f t="shared" si="2"/>
        <v>130</v>
      </c>
      <c r="B27" s="183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573</v>
      </c>
      <c r="N27"/>
      <c r="O27"/>
      <c r="P27"/>
      <c r="Q27"/>
      <c r="R27" s="186"/>
    </row>
    <row r="28" spans="1:18" s="178" customFormat="1" ht="15" customHeight="1">
      <c r="A28" s="183">
        <f t="shared" si="2"/>
        <v>150</v>
      </c>
      <c r="B28" s="183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633</v>
      </c>
      <c r="N28"/>
      <c r="O28"/>
      <c r="P28"/>
      <c r="Q28"/>
      <c r="R28" s="186"/>
    </row>
    <row r="29" spans="1:18" s="178" customFormat="1" ht="15" customHeight="1">
      <c r="A29" s="183">
        <f t="shared" si="2"/>
        <v>170</v>
      </c>
      <c r="B29" s="183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694</v>
      </c>
      <c r="N29"/>
      <c r="O29"/>
      <c r="P29"/>
      <c r="Q29"/>
      <c r="R29" s="186"/>
    </row>
    <row r="30" spans="1:18" s="178" customFormat="1" ht="15" customHeight="1">
      <c r="A30" s="183">
        <f t="shared" si="2"/>
        <v>190</v>
      </c>
      <c r="B30" s="183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784</v>
      </c>
      <c r="N30"/>
      <c r="O30"/>
      <c r="P30"/>
      <c r="Q30"/>
      <c r="R30" s="186"/>
    </row>
    <row r="31" spans="1:18" s="178" customFormat="1" ht="15" customHeight="1">
      <c r="A31" s="183">
        <f t="shared" si="2"/>
        <v>210</v>
      </c>
      <c r="B31" s="183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844</v>
      </c>
      <c r="N31"/>
      <c r="O31"/>
      <c r="P31"/>
      <c r="Q31"/>
      <c r="R31" s="186"/>
    </row>
    <row r="32" spans="1:18" s="178" customFormat="1" ht="15" customHeight="1">
      <c r="A32" s="183">
        <f t="shared" si="2"/>
        <v>230</v>
      </c>
      <c r="B32" s="183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935</v>
      </c>
      <c r="N32"/>
      <c r="O32"/>
      <c r="P32"/>
      <c r="Q32"/>
      <c r="R32" s="186"/>
    </row>
    <row r="33" spans="1:18" s="178" customFormat="1" ht="15" customHeight="1">
      <c r="A33" s="183">
        <f t="shared" si="2"/>
        <v>250</v>
      </c>
      <c r="B33" s="183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995</v>
      </c>
      <c r="N33"/>
      <c r="O33"/>
      <c r="P33"/>
      <c r="Q33"/>
      <c r="R33" s="186"/>
    </row>
    <row r="34" spans="1:18" s="178" customFormat="1" ht="15" customHeight="1">
      <c r="A34" s="183">
        <f t="shared" si="2"/>
        <v>270</v>
      </c>
      <c r="B34" s="183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1056</v>
      </c>
      <c r="N34"/>
      <c r="O34"/>
      <c r="P34"/>
      <c r="Q34"/>
      <c r="R34" s="186"/>
    </row>
    <row r="35" spans="1:18" s="178" customFormat="1" ht="15" customHeight="1">
      <c r="A35" s="183">
        <f t="shared" si="2"/>
        <v>290</v>
      </c>
      <c r="B35" s="183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1146</v>
      </c>
      <c r="N35"/>
      <c r="O35"/>
      <c r="P35"/>
      <c r="Q35"/>
      <c r="R35" s="186"/>
    </row>
    <row r="36" spans="1:18" s="178" customFormat="1" ht="15" customHeight="1">
      <c r="A36" s="183">
        <f t="shared" si="2"/>
        <v>310</v>
      </c>
      <c r="B36" s="183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1206</v>
      </c>
      <c r="N36"/>
      <c r="O36"/>
      <c r="P36"/>
      <c r="Q36"/>
      <c r="R36" s="186"/>
    </row>
    <row r="37" spans="1:18" s="178" customFormat="1" ht="15" customHeight="1">
      <c r="A37" s="183">
        <f t="shared" si="2"/>
        <v>330</v>
      </c>
      <c r="B37" s="183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1267</v>
      </c>
      <c r="N37"/>
      <c r="O37"/>
      <c r="P37"/>
      <c r="Q37"/>
      <c r="R37" s="186"/>
    </row>
    <row r="38" spans="1:6" s="178" customFormat="1" ht="23.25" customHeight="1">
      <c r="A38" s="291" t="s">
        <v>122</v>
      </c>
      <c r="B38" s="291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78" customFormat="1" ht="23.25" customHeight="1">
      <c r="A39" s="177"/>
      <c r="B39" s="177"/>
      <c r="C39" s="177"/>
      <c r="D39" s="177"/>
      <c r="E39" s="177"/>
      <c r="F39" s="177"/>
    </row>
    <row r="40" spans="1:7" s="11" customFormat="1" ht="15" customHeight="1">
      <c r="A40" s="187" t="s">
        <v>123</v>
      </c>
      <c r="B40" s="154">
        <f>Autocertificazione!B41</f>
        <v>0</v>
      </c>
      <c r="C40" s="111"/>
      <c r="D40" s="294" t="s">
        <v>124</v>
      </c>
      <c r="E40" s="294"/>
      <c r="F40" s="294"/>
      <c r="G40" s="188"/>
    </row>
    <row r="41" spans="1:7" s="11" customFormat="1" ht="15" customHeight="1">
      <c r="A41" s="187"/>
      <c r="B41" s="155"/>
      <c r="C41" s="187"/>
      <c r="D41" s="294" t="s">
        <v>125</v>
      </c>
      <c r="E41" s="294"/>
      <c r="F41" s="294"/>
      <c r="G41" s="188"/>
    </row>
    <row r="42" spans="1:7" s="11" customFormat="1" ht="15.75" customHeight="1">
      <c r="A42" s="187"/>
      <c r="B42" s="187"/>
      <c r="C42" s="187"/>
      <c r="D42" s="292"/>
      <c r="E42" s="292"/>
      <c r="F42" s="292"/>
      <c r="G42" s="112"/>
    </row>
    <row r="43" spans="1:7" s="11" customFormat="1" ht="14.25" customHeight="1">
      <c r="A43" s="187"/>
      <c r="B43" s="187"/>
      <c r="C43" s="187"/>
      <c r="D43" s="293"/>
      <c r="E43" s="293"/>
      <c r="F43" s="293"/>
      <c r="G43" s="112"/>
    </row>
    <row r="44" spans="1:7" s="178" customFormat="1" ht="9" customHeight="1">
      <c r="A44" s="176"/>
      <c r="B44" s="176"/>
      <c r="C44" s="176"/>
      <c r="D44" s="176"/>
      <c r="E44" s="176"/>
      <c r="F44" s="176"/>
      <c r="G44" s="177"/>
    </row>
    <row r="45" spans="1:6" s="178" customFormat="1" ht="12.75">
      <c r="A45" s="177"/>
      <c r="B45" s="177"/>
      <c r="C45" s="177"/>
      <c r="D45" s="177"/>
      <c r="E45" s="177"/>
      <c r="F45" s="177"/>
    </row>
    <row r="46" spans="1:4" s="178" customFormat="1" ht="54.75" customHeight="1">
      <c r="A46" s="279" t="s">
        <v>136</v>
      </c>
      <c r="B46" s="279"/>
      <c r="C46" s="280"/>
      <c r="D46" s="280"/>
    </row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  <row r="148" s="178" customFormat="1" ht="12.75"/>
    <row r="149" s="178" customFormat="1" ht="12.75"/>
    <row r="150" s="178" customFormat="1" ht="12.75"/>
    <row r="151" s="178" customFormat="1" ht="12.75"/>
    <row r="152" s="178" customFormat="1" ht="12.75"/>
    <row r="153" s="178" customFormat="1" ht="12.75"/>
    <row r="154" s="178" customFormat="1" ht="12.75"/>
  </sheetData>
  <sheetProtection sheet="1" selectLockedCells="1"/>
  <mergeCells count="15">
    <mergeCell ref="A3:G3"/>
    <mergeCell ref="A11:F11"/>
    <mergeCell ref="A12:B12"/>
    <mergeCell ref="D40:F40"/>
    <mergeCell ref="A6:E6"/>
    <mergeCell ref="A38:B38"/>
    <mergeCell ref="J12:J13"/>
    <mergeCell ref="A46:D46"/>
    <mergeCell ref="A10:B10"/>
    <mergeCell ref="A4:C4"/>
    <mergeCell ref="B9:C9"/>
    <mergeCell ref="B8:E8"/>
    <mergeCell ref="B7:E7"/>
    <mergeCell ref="D41:F41"/>
    <mergeCell ref="D42:F4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2"/>
  </sheetPr>
  <dimension ref="A1:R46"/>
  <sheetViews>
    <sheetView showGridLines="0" zoomScale="85" zoomScaleNormal="85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158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297" t="str">
        <f>'Mod. B-E Linea'!C54</f>
        <v>Abbonamento mensile ultrasessantacinquenni sotto soglia ISEE da 44 corse sc. 55%</v>
      </c>
      <c r="B11" s="297"/>
      <c r="C11" s="297"/>
      <c r="D11" s="297"/>
      <c r="E11" s="297"/>
      <c r="F11" s="297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17</v>
      </c>
      <c r="L15" s="128">
        <v>44</v>
      </c>
      <c r="N15"/>
      <c r="O15"/>
      <c r="P15"/>
      <c r="Q15"/>
      <c r="R15" s="186"/>
    </row>
    <row r="16" spans="1:18" s="178" customFormat="1" ht="15" customHeight="1">
      <c r="A16" s="183">
        <f aca="true" t="shared" si="2" ref="A16:A37">B15</f>
        <v>10</v>
      </c>
      <c r="B16" s="183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24.5</v>
      </c>
      <c r="N16"/>
      <c r="O16"/>
      <c r="P16"/>
      <c r="Q16"/>
      <c r="R16" s="186"/>
    </row>
    <row r="17" spans="1:18" s="178" customFormat="1" ht="15" customHeight="1">
      <c r="A17" s="183">
        <f t="shared" si="2"/>
        <v>15</v>
      </c>
      <c r="B17" s="183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33</v>
      </c>
      <c r="N17"/>
      <c r="O17"/>
      <c r="P17"/>
      <c r="Q17"/>
      <c r="R17" s="186"/>
    </row>
    <row r="18" spans="1:18" s="178" customFormat="1" ht="15" customHeight="1">
      <c r="A18" s="183">
        <f t="shared" si="2"/>
        <v>20</v>
      </c>
      <c r="B18" s="183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39.5</v>
      </c>
      <c r="N18"/>
      <c r="O18"/>
      <c r="P18"/>
      <c r="Q18"/>
      <c r="R18" s="186"/>
    </row>
    <row r="19" spans="1:18" s="178" customFormat="1" ht="15" customHeight="1">
      <c r="A19" s="183">
        <f t="shared" si="2"/>
        <v>25</v>
      </c>
      <c r="B19" s="183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49.5</v>
      </c>
      <c r="N19"/>
      <c r="O19"/>
      <c r="P19"/>
      <c r="Q19"/>
      <c r="R19" s="186"/>
    </row>
    <row r="20" spans="1:18" s="178" customFormat="1" ht="15" customHeight="1">
      <c r="A20" s="183">
        <f t="shared" si="2"/>
        <v>30</v>
      </c>
      <c r="B20" s="183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57.5</v>
      </c>
      <c r="N20"/>
      <c r="O20"/>
      <c r="P20"/>
      <c r="Q20"/>
      <c r="R20" s="186"/>
    </row>
    <row r="21" spans="1:18" s="178" customFormat="1" ht="15" customHeight="1">
      <c r="A21" s="183">
        <f t="shared" si="2"/>
        <v>40</v>
      </c>
      <c r="B21" s="183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69.5</v>
      </c>
      <c r="N21"/>
      <c r="O21"/>
      <c r="P21"/>
      <c r="Q21"/>
      <c r="R21" s="186"/>
    </row>
    <row r="22" spans="1:18" s="178" customFormat="1" ht="15" customHeight="1">
      <c r="A22" s="183">
        <f t="shared" si="2"/>
        <v>50</v>
      </c>
      <c r="B22" s="183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79</v>
      </c>
      <c r="N22"/>
      <c r="O22"/>
      <c r="P22"/>
      <c r="Q22"/>
      <c r="R22" s="186"/>
    </row>
    <row r="23" spans="1:18" s="178" customFormat="1" ht="15" customHeight="1">
      <c r="A23" s="183">
        <f t="shared" si="2"/>
        <v>60</v>
      </c>
      <c r="B23" s="183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99</v>
      </c>
      <c r="N23"/>
      <c r="O23"/>
      <c r="P23"/>
      <c r="Q23"/>
      <c r="R23" s="186"/>
    </row>
    <row r="24" spans="1:18" s="178" customFormat="1" ht="15" customHeight="1">
      <c r="A24" s="183">
        <f t="shared" si="2"/>
        <v>70</v>
      </c>
      <c r="B24" s="183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119</v>
      </c>
      <c r="N24"/>
      <c r="O24"/>
      <c r="P24"/>
      <c r="Q24"/>
      <c r="R24" s="186"/>
    </row>
    <row r="25" spans="1:18" s="178" customFormat="1" ht="15" customHeight="1">
      <c r="A25" s="183">
        <f t="shared" si="2"/>
        <v>90</v>
      </c>
      <c r="B25" s="183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138.5</v>
      </c>
      <c r="N25"/>
      <c r="O25"/>
      <c r="P25"/>
      <c r="Q25"/>
      <c r="R25" s="186"/>
    </row>
    <row r="26" spans="1:18" s="178" customFormat="1" ht="15" customHeight="1">
      <c r="A26" s="183">
        <f t="shared" si="2"/>
        <v>110</v>
      </c>
      <c r="B26" s="183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158.5</v>
      </c>
      <c r="N26"/>
      <c r="O26"/>
      <c r="P26"/>
      <c r="Q26"/>
      <c r="R26" s="186"/>
    </row>
    <row r="27" spans="1:18" s="178" customFormat="1" ht="15" customHeight="1">
      <c r="A27" s="183">
        <f t="shared" si="2"/>
        <v>130</v>
      </c>
      <c r="B27" s="183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188</v>
      </c>
      <c r="N27"/>
      <c r="O27"/>
      <c r="P27"/>
      <c r="Q27"/>
      <c r="R27" s="186"/>
    </row>
    <row r="28" spans="1:18" s="178" customFormat="1" ht="15" customHeight="1">
      <c r="A28" s="183">
        <f t="shared" si="2"/>
        <v>150</v>
      </c>
      <c r="B28" s="183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208</v>
      </c>
      <c r="N28"/>
      <c r="O28"/>
      <c r="P28"/>
      <c r="Q28"/>
      <c r="R28" s="186"/>
    </row>
    <row r="29" spans="1:18" s="178" customFormat="1" ht="15" customHeight="1">
      <c r="A29" s="183">
        <f t="shared" si="2"/>
        <v>170</v>
      </c>
      <c r="B29" s="183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227.5</v>
      </c>
      <c r="N29"/>
      <c r="O29"/>
      <c r="P29"/>
      <c r="Q29"/>
      <c r="R29" s="186"/>
    </row>
    <row r="30" spans="1:18" s="178" customFormat="1" ht="15" customHeight="1">
      <c r="A30" s="183">
        <f t="shared" si="2"/>
        <v>190</v>
      </c>
      <c r="B30" s="183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257.5</v>
      </c>
      <c r="N30"/>
      <c r="O30"/>
      <c r="P30"/>
      <c r="Q30"/>
      <c r="R30" s="186"/>
    </row>
    <row r="31" spans="1:18" s="178" customFormat="1" ht="15" customHeight="1">
      <c r="A31" s="183">
        <f t="shared" si="2"/>
        <v>210</v>
      </c>
      <c r="B31" s="183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277</v>
      </c>
      <c r="N31"/>
      <c r="O31"/>
      <c r="P31"/>
      <c r="Q31"/>
      <c r="R31" s="186"/>
    </row>
    <row r="32" spans="1:18" s="178" customFormat="1" ht="15" customHeight="1">
      <c r="A32" s="183">
        <f t="shared" si="2"/>
        <v>230</v>
      </c>
      <c r="B32" s="183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307</v>
      </c>
      <c r="N32"/>
      <c r="O32"/>
      <c r="P32"/>
      <c r="Q32"/>
      <c r="R32" s="186"/>
    </row>
    <row r="33" spans="1:18" s="178" customFormat="1" ht="15" customHeight="1">
      <c r="A33" s="183">
        <f t="shared" si="2"/>
        <v>250</v>
      </c>
      <c r="B33" s="183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326.5</v>
      </c>
      <c r="N33"/>
      <c r="O33"/>
      <c r="P33"/>
      <c r="Q33"/>
      <c r="R33" s="186"/>
    </row>
    <row r="34" spans="1:18" s="178" customFormat="1" ht="15" customHeight="1">
      <c r="A34" s="183">
        <f t="shared" si="2"/>
        <v>270</v>
      </c>
      <c r="B34" s="183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346.5</v>
      </c>
      <c r="N34"/>
      <c r="O34"/>
      <c r="P34"/>
      <c r="Q34"/>
      <c r="R34" s="186"/>
    </row>
    <row r="35" spans="1:18" s="178" customFormat="1" ht="15" customHeight="1">
      <c r="A35" s="183">
        <f t="shared" si="2"/>
        <v>290</v>
      </c>
      <c r="B35" s="183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376</v>
      </c>
      <c r="N35"/>
      <c r="O35"/>
      <c r="P35"/>
      <c r="Q35"/>
      <c r="R35" s="186"/>
    </row>
    <row r="36" spans="1:18" s="178" customFormat="1" ht="15" customHeight="1">
      <c r="A36" s="183">
        <f t="shared" si="2"/>
        <v>310</v>
      </c>
      <c r="B36" s="183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396</v>
      </c>
      <c r="N36"/>
      <c r="O36"/>
      <c r="P36"/>
      <c r="Q36"/>
      <c r="R36" s="186"/>
    </row>
    <row r="37" spans="1:18" s="178" customFormat="1" ht="15" customHeight="1">
      <c r="A37" s="183">
        <f t="shared" si="2"/>
        <v>330</v>
      </c>
      <c r="B37" s="183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416</v>
      </c>
      <c r="N37"/>
      <c r="O37"/>
      <c r="P37"/>
      <c r="Q37"/>
      <c r="R37" s="186"/>
    </row>
    <row r="38" spans="1:6" s="178" customFormat="1" ht="23.25" customHeight="1">
      <c r="A38" s="291" t="s">
        <v>122</v>
      </c>
      <c r="B38" s="291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78" customFormat="1" ht="23.25" customHeight="1">
      <c r="A39" s="177"/>
      <c r="B39" s="177"/>
      <c r="C39" s="177"/>
      <c r="D39" s="177"/>
      <c r="E39" s="177"/>
      <c r="F39" s="177"/>
    </row>
    <row r="40" spans="1:7" s="11" customFormat="1" ht="15" customHeight="1">
      <c r="A40" s="187" t="s">
        <v>123</v>
      </c>
      <c r="B40" s="154">
        <f>Autocertificazione!B41</f>
        <v>0</v>
      </c>
      <c r="C40" s="111"/>
      <c r="D40" s="294" t="s">
        <v>124</v>
      </c>
      <c r="E40" s="294"/>
      <c r="F40" s="294"/>
      <c r="G40" s="188"/>
    </row>
    <row r="41" spans="1:7" s="11" customFormat="1" ht="15" customHeight="1">
      <c r="A41" s="187"/>
      <c r="B41" s="155"/>
      <c r="C41" s="187"/>
      <c r="D41" s="294" t="s">
        <v>125</v>
      </c>
      <c r="E41" s="294"/>
      <c r="F41" s="294"/>
      <c r="G41" s="188"/>
    </row>
    <row r="42" spans="1:7" s="11" customFormat="1" ht="15.75" customHeight="1">
      <c r="A42" s="187"/>
      <c r="B42" s="187"/>
      <c r="C42" s="187"/>
      <c r="D42" s="292"/>
      <c r="E42" s="292"/>
      <c r="F42" s="292"/>
      <c r="G42" s="112"/>
    </row>
    <row r="43" spans="1:7" s="11" customFormat="1" ht="14.25" customHeight="1">
      <c r="A43" s="187"/>
      <c r="B43" s="187"/>
      <c r="C43" s="187"/>
      <c r="D43" s="293"/>
      <c r="E43" s="293"/>
      <c r="F43" s="293"/>
      <c r="G43" s="112"/>
    </row>
    <row r="44" spans="1:7" s="178" customFormat="1" ht="9" customHeight="1">
      <c r="A44" s="176"/>
      <c r="B44" s="176"/>
      <c r="C44" s="176"/>
      <c r="D44" s="176"/>
      <c r="E44" s="176"/>
      <c r="F44" s="176"/>
      <c r="G44" s="177"/>
    </row>
    <row r="45" spans="1:6" s="178" customFormat="1" ht="12.75">
      <c r="A45" s="177"/>
      <c r="B45" s="177"/>
      <c r="C45" s="177"/>
      <c r="D45" s="177"/>
      <c r="E45" s="177"/>
      <c r="F45" s="177"/>
    </row>
    <row r="46" spans="1:4" s="178" customFormat="1" ht="54.75" customHeight="1">
      <c r="A46" s="279" t="s">
        <v>136</v>
      </c>
      <c r="B46" s="279"/>
      <c r="C46" s="280"/>
      <c r="D46" s="280"/>
    </row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  <row r="148" s="178" customFormat="1" ht="12.75"/>
    <row r="149" s="178" customFormat="1" ht="12.75"/>
    <row r="150" s="178" customFormat="1" ht="12.75"/>
    <row r="151" s="178" customFormat="1" ht="12.75"/>
    <row r="152" s="178" customFormat="1" ht="12.75"/>
    <row r="153" s="178" customFormat="1" ht="12.75"/>
    <row r="154" s="178" customFormat="1" ht="12.75"/>
  </sheetData>
  <sheetProtection sheet="1" selectLockedCells="1"/>
  <mergeCells count="15">
    <mergeCell ref="A4:C4"/>
    <mergeCell ref="B9:C9"/>
    <mergeCell ref="B8:E8"/>
    <mergeCell ref="B7:E7"/>
    <mergeCell ref="J12:J13"/>
    <mergeCell ref="A46:D46"/>
    <mergeCell ref="A10:B10"/>
    <mergeCell ref="D41:F41"/>
    <mergeCell ref="D42:F43"/>
    <mergeCell ref="A3:G3"/>
    <mergeCell ref="A11:F11"/>
    <mergeCell ref="A12:B12"/>
    <mergeCell ref="D40:F40"/>
    <mergeCell ref="A6:E6"/>
    <mergeCell ref="A38:B3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R46"/>
  <sheetViews>
    <sheetView showGridLines="0" zoomScale="70" zoomScaleNormal="70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159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297" t="str">
        <f>'Mod. B-E Linea'!C55</f>
        <v>Abbonamento mensile ultrasessantacinquenni sotto soglia ISEE da 52 corse sc. 55%</v>
      </c>
      <c r="B11" s="297"/>
      <c r="C11" s="297"/>
      <c r="D11" s="297"/>
      <c r="E11" s="297"/>
      <c r="F11" s="297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19</v>
      </c>
      <c r="L15" s="128">
        <v>52</v>
      </c>
      <c r="N15"/>
      <c r="O15"/>
      <c r="P15"/>
      <c r="Q15"/>
      <c r="R15" s="186"/>
    </row>
    <row r="16" spans="1:18" s="178" customFormat="1" ht="15" customHeight="1">
      <c r="A16" s="183">
        <f aca="true" t="shared" si="2" ref="A16:A37">B15</f>
        <v>10</v>
      </c>
      <c r="B16" s="183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28.5</v>
      </c>
      <c r="N16"/>
      <c r="O16"/>
      <c r="P16"/>
      <c r="Q16"/>
      <c r="R16" s="186"/>
    </row>
    <row r="17" spans="1:18" s="178" customFormat="1" ht="15" customHeight="1">
      <c r="A17" s="183">
        <f t="shared" si="2"/>
        <v>15</v>
      </c>
      <c r="B17" s="183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38.5</v>
      </c>
      <c r="N17"/>
      <c r="O17"/>
      <c r="P17"/>
      <c r="Q17"/>
      <c r="R17" s="186"/>
    </row>
    <row r="18" spans="1:18" s="178" customFormat="1" ht="15" customHeight="1">
      <c r="A18" s="183">
        <f t="shared" si="2"/>
        <v>20</v>
      </c>
      <c r="B18" s="183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47</v>
      </c>
      <c r="N18"/>
      <c r="O18"/>
      <c r="P18"/>
      <c r="Q18"/>
      <c r="R18" s="186"/>
    </row>
    <row r="19" spans="1:18" s="178" customFormat="1" ht="15" customHeight="1">
      <c r="A19" s="183">
        <f t="shared" si="2"/>
        <v>25</v>
      </c>
      <c r="B19" s="183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58.5</v>
      </c>
      <c r="N19"/>
      <c r="O19"/>
      <c r="P19"/>
      <c r="Q19"/>
      <c r="R19" s="186"/>
    </row>
    <row r="20" spans="1:18" s="178" customFormat="1" ht="15" customHeight="1">
      <c r="A20" s="183">
        <f t="shared" si="2"/>
        <v>30</v>
      </c>
      <c r="B20" s="183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66</v>
      </c>
      <c r="N20"/>
      <c r="O20"/>
      <c r="P20"/>
      <c r="Q20"/>
      <c r="R20" s="186"/>
    </row>
    <row r="21" spans="1:18" s="178" customFormat="1" ht="15" customHeight="1">
      <c r="A21" s="183">
        <f t="shared" si="2"/>
        <v>40</v>
      </c>
      <c r="B21" s="183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82</v>
      </c>
      <c r="N21"/>
      <c r="O21"/>
      <c r="P21"/>
      <c r="Q21"/>
      <c r="R21" s="186"/>
    </row>
    <row r="22" spans="1:18" s="178" customFormat="1" ht="15" customHeight="1">
      <c r="A22" s="183">
        <f t="shared" si="2"/>
        <v>50</v>
      </c>
      <c r="B22" s="183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93.5</v>
      </c>
      <c r="N22"/>
      <c r="O22"/>
      <c r="P22"/>
      <c r="Q22"/>
      <c r="R22" s="186"/>
    </row>
    <row r="23" spans="1:18" s="178" customFormat="1" ht="15" customHeight="1">
      <c r="A23" s="183">
        <f t="shared" si="2"/>
        <v>60</v>
      </c>
      <c r="B23" s="183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117</v>
      </c>
      <c r="N23"/>
      <c r="O23"/>
      <c r="P23"/>
      <c r="Q23"/>
      <c r="R23" s="186"/>
    </row>
    <row r="24" spans="1:18" s="178" customFormat="1" ht="15" customHeight="1">
      <c r="A24" s="183">
        <f t="shared" si="2"/>
        <v>70</v>
      </c>
      <c r="B24" s="183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140.5</v>
      </c>
      <c r="N24"/>
      <c r="O24"/>
      <c r="P24"/>
      <c r="Q24"/>
      <c r="R24" s="186"/>
    </row>
    <row r="25" spans="1:18" s="178" customFormat="1" ht="15" customHeight="1">
      <c r="A25" s="183">
        <f t="shared" si="2"/>
        <v>90</v>
      </c>
      <c r="B25" s="183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164</v>
      </c>
      <c r="N25"/>
      <c r="O25"/>
      <c r="P25"/>
      <c r="Q25"/>
      <c r="R25" s="186"/>
    </row>
    <row r="26" spans="1:18" s="178" customFormat="1" ht="15" customHeight="1">
      <c r="A26" s="183">
        <f t="shared" si="2"/>
        <v>110</v>
      </c>
      <c r="B26" s="183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187</v>
      </c>
      <c r="N26"/>
      <c r="O26"/>
      <c r="P26"/>
      <c r="Q26"/>
      <c r="R26" s="186"/>
    </row>
    <row r="27" spans="1:18" s="178" customFormat="1" ht="15" customHeight="1">
      <c r="A27" s="183">
        <f t="shared" si="2"/>
        <v>130</v>
      </c>
      <c r="B27" s="183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222.5</v>
      </c>
      <c r="N27"/>
      <c r="O27"/>
      <c r="P27"/>
      <c r="Q27"/>
      <c r="R27" s="186"/>
    </row>
    <row r="28" spans="1:18" s="178" customFormat="1" ht="15" customHeight="1">
      <c r="A28" s="183">
        <f t="shared" si="2"/>
        <v>150</v>
      </c>
      <c r="B28" s="183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245.5</v>
      </c>
      <c r="N28"/>
      <c r="O28"/>
      <c r="P28"/>
      <c r="Q28"/>
      <c r="R28" s="186"/>
    </row>
    <row r="29" spans="1:18" s="178" customFormat="1" ht="15" customHeight="1">
      <c r="A29" s="183">
        <f t="shared" si="2"/>
        <v>170</v>
      </c>
      <c r="B29" s="183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269</v>
      </c>
      <c r="N29"/>
      <c r="O29"/>
      <c r="P29"/>
      <c r="Q29"/>
      <c r="R29" s="186"/>
    </row>
    <row r="30" spans="1:18" s="178" customFormat="1" ht="15" customHeight="1">
      <c r="A30" s="183">
        <f t="shared" si="2"/>
        <v>190</v>
      </c>
      <c r="B30" s="183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304</v>
      </c>
      <c r="N30"/>
      <c r="O30"/>
      <c r="P30"/>
      <c r="Q30"/>
      <c r="R30" s="186"/>
    </row>
    <row r="31" spans="1:18" s="178" customFormat="1" ht="15" customHeight="1">
      <c r="A31" s="183">
        <f t="shared" si="2"/>
        <v>210</v>
      </c>
      <c r="B31" s="183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327.5</v>
      </c>
      <c r="N31"/>
      <c r="O31"/>
      <c r="P31"/>
      <c r="Q31"/>
      <c r="R31" s="186"/>
    </row>
    <row r="32" spans="1:18" s="178" customFormat="1" ht="15" customHeight="1">
      <c r="A32" s="183">
        <f t="shared" si="2"/>
        <v>230</v>
      </c>
      <c r="B32" s="183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362.5</v>
      </c>
      <c r="N32"/>
      <c r="O32"/>
      <c r="P32"/>
      <c r="Q32"/>
      <c r="R32" s="186"/>
    </row>
    <row r="33" spans="1:18" s="178" customFormat="1" ht="15" customHeight="1">
      <c r="A33" s="183">
        <f t="shared" si="2"/>
        <v>250</v>
      </c>
      <c r="B33" s="183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386</v>
      </c>
      <c r="N33"/>
      <c r="O33"/>
      <c r="P33"/>
      <c r="Q33"/>
      <c r="R33" s="186"/>
    </row>
    <row r="34" spans="1:18" s="178" customFormat="1" ht="15" customHeight="1">
      <c r="A34" s="183">
        <f t="shared" si="2"/>
        <v>270</v>
      </c>
      <c r="B34" s="183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409.5</v>
      </c>
      <c r="N34"/>
      <c r="O34"/>
      <c r="P34"/>
      <c r="Q34"/>
      <c r="R34" s="186"/>
    </row>
    <row r="35" spans="1:18" s="178" customFormat="1" ht="15" customHeight="1">
      <c r="A35" s="183">
        <f t="shared" si="2"/>
        <v>290</v>
      </c>
      <c r="B35" s="183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444.5</v>
      </c>
      <c r="N35"/>
      <c r="O35"/>
      <c r="P35"/>
      <c r="Q35"/>
      <c r="R35" s="186"/>
    </row>
    <row r="36" spans="1:18" s="178" customFormat="1" ht="15" customHeight="1">
      <c r="A36" s="183">
        <f t="shared" si="2"/>
        <v>310</v>
      </c>
      <c r="B36" s="183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468</v>
      </c>
      <c r="N36"/>
      <c r="O36"/>
      <c r="P36"/>
      <c r="Q36"/>
      <c r="R36" s="186"/>
    </row>
    <row r="37" spans="1:18" s="178" customFormat="1" ht="15" customHeight="1">
      <c r="A37" s="183">
        <f t="shared" si="2"/>
        <v>330</v>
      </c>
      <c r="B37" s="183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491.5</v>
      </c>
      <c r="N37"/>
      <c r="O37"/>
      <c r="P37"/>
      <c r="Q37"/>
      <c r="R37" s="186"/>
    </row>
    <row r="38" spans="1:6" s="178" customFormat="1" ht="23.25" customHeight="1">
      <c r="A38" s="291" t="s">
        <v>122</v>
      </c>
      <c r="B38" s="291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78" customFormat="1" ht="23.25" customHeight="1">
      <c r="A39" s="177"/>
      <c r="B39" s="177"/>
      <c r="C39" s="177"/>
      <c r="D39" s="177"/>
      <c r="E39" s="177"/>
      <c r="F39" s="177"/>
    </row>
    <row r="40" spans="1:7" s="11" customFormat="1" ht="15" customHeight="1">
      <c r="A40" s="187" t="s">
        <v>123</v>
      </c>
      <c r="B40" s="154">
        <f>Autocertificazione!B41</f>
        <v>0</v>
      </c>
      <c r="C40" s="111"/>
      <c r="D40" s="294" t="s">
        <v>124</v>
      </c>
      <c r="E40" s="294"/>
      <c r="F40" s="294"/>
      <c r="G40" s="188"/>
    </row>
    <row r="41" spans="1:7" s="11" customFormat="1" ht="15" customHeight="1">
      <c r="A41" s="187"/>
      <c r="B41" s="155"/>
      <c r="C41" s="187"/>
      <c r="D41" s="294" t="s">
        <v>125</v>
      </c>
      <c r="E41" s="294"/>
      <c r="F41" s="294"/>
      <c r="G41" s="188"/>
    </row>
    <row r="42" spans="1:7" s="11" customFormat="1" ht="15.75" customHeight="1">
      <c r="A42" s="187"/>
      <c r="B42" s="187"/>
      <c r="C42" s="187"/>
      <c r="D42" s="292"/>
      <c r="E42" s="292"/>
      <c r="F42" s="292"/>
      <c r="G42" s="112"/>
    </row>
    <row r="43" spans="1:7" s="11" customFormat="1" ht="14.25" customHeight="1">
      <c r="A43" s="187"/>
      <c r="B43" s="187"/>
      <c r="C43" s="187"/>
      <c r="D43" s="293"/>
      <c r="E43" s="293"/>
      <c r="F43" s="293"/>
      <c r="G43" s="112"/>
    </row>
    <row r="44" spans="1:7" s="178" customFormat="1" ht="9" customHeight="1">
      <c r="A44" s="176"/>
      <c r="B44" s="176"/>
      <c r="C44" s="176"/>
      <c r="D44" s="176"/>
      <c r="E44" s="176"/>
      <c r="F44" s="176"/>
      <c r="G44" s="177"/>
    </row>
    <row r="45" spans="1:6" s="178" customFormat="1" ht="12.75">
      <c r="A45" s="177"/>
      <c r="B45" s="177"/>
      <c r="C45" s="177"/>
      <c r="D45" s="177"/>
      <c r="E45" s="177"/>
      <c r="F45" s="177"/>
    </row>
    <row r="46" spans="1:4" s="178" customFormat="1" ht="54.75" customHeight="1">
      <c r="A46" s="279" t="s">
        <v>136</v>
      </c>
      <c r="B46" s="279"/>
      <c r="C46" s="280"/>
      <c r="D46" s="280"/>
    </row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  <row r="148" s="178" customFormat="1" ht="12.75"/>
    <row r="149" s="178" customFormat="1" ht="12.75"/>
    <row r="150" s="178" customFormat="1" ht="12.75"/>
    <row r="151" s="178" customFormat="1" ht="12.75"/>
    <row r="152" s="178" customFormat="1" ht="12.75"/>
    <row r="153" s="178" customFormat="1" ht="12.75"/>
    <row r="154" s="178" customFormat="1" ht="12.75"/>
  </sheetData>
  <sheetProtection sheet="1" selectLockedCells="1"/>
  <mergeCells count="15">
    <mergeCell ref="A3:G3"/>
    <mergeCell ref="A11:F11"/>
    <mergeCell ref="A12:B12"/>
    <mergeCell ref="D40:F40"/>
    <mergeCell ref="A6:E6"/>
    <mergeCell ref="A38:B38"/>
    <mergeCell ref="J12:J13"/>
    <mergeCell ref="A46:D46"/>
    <mergeCell ref="A10:B10"/>
    <mergeCell ref="A4:C4"/>
    <mergeCell ref="B9:C9"/>
    <mergeCell ref="B8:E8"/>
    <mergeCell ref="B7:E7"/>
    <mergeCell ref="D41:F41"/>
    <mergeCell ref="D42:F4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2"/>
  </sheetPr>
  <dimension ref="A1:R46"/>
  <sheetViews>
    <sheetView showGridLines="0" zoomScale="70" zoomScaleNormal="70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160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297" t="str">
        <f>'Mod. B-E Linea'!C56</f>
        <v>Abbonamento mensile ultrasessantacinquenni sopra soglia ISEE da 44 corse sc. 32%</v>
      </c>
      <c r="B11" s="297"/>
      <c r="C11" s="297"/>
      <c r="D11" s="297"/>
      <c r="E11" s="297"/>
      <c r="F11" s="297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26.5</v>
      </c>
      <c r="L15" s="128">
        <v>44</v>
      </c>
      <c r="N15"/>
      <c r="O15"/>
      <c r="P15"/>
      <c r="Q15"/>
      <c r="R15" s="186"/>
    </row>
    <row r="16" spans="1:18" s="178" customFormat="1" ht="15" customHeight="1">
      <c r="A16" s="183">
        <f aca="true" t="shared" si="2" ref="A16:A37">B15</f>
        <v>10</v>
      </c>
      <c r="B16" s="183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40.5</v>
      </c>
      <c r="N16"/>
      <c r="O16"/>
      <c r="P16"/>
      <c r="Q16"/>
      <c r="R16" s="186"/>
    </row>
    <row r="17" spans="1:18" s="178" customFormat="1" ht="15" customHeight="1">
      <c r="A17" s="183">
        <f t="shared" si="2"/>
        <v>15</v>
      </c>
      <c r="B17" s="183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53.5</v>
      </c>
      <c r="N17"/>
      <c r="O17"/>
      <c r="P17"/>
      <c r="Q17"/>
      <c r="R17" s="186"/>
    </row>
    <row r="18" spans="1:18" s="178" customFormat="1" ht="15" customHeight="1">
      <c r="A18" s="183">
        <f t="shared" si="2"/>
        <v>20</v>
      </c>
      <c r="B18" s="183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60</v>
      </c>
      <c r="N18"/>
      <c r="O18"/>
      <c r="P18"/>
      <c r="Q18"/>
      <c r="R18" s="186"/>
    </row>
    <row r="19" spans="1:18" s="178" customFormat="1" ht="15" customHeight="1">
      <c r="A19" s="183">
        <f t="shared" si="2"/>
        <v>25</v>
      </c>
      <c r="B19" s="183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74</v>
      </c>
      <c r="N19"/>
      <c r="O19"/>
      <c r="P19"/>
      <c r="Q19"/>
      <c r="R19" s="186"/>
    </row>
    <row r="20" spans="1:18" s="178" customFormat="1" ht="15" customHeight="1">
      <c r="A20" s="183">
        <f t="shared" si="2"/>
        <v>30</v>
      </c>
      <c r="B20" s="183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84.5</v>
      </c>
      <c r="N20"/>
      <c r="O20"/>
      <c r="P20"/>
      <c r="Q20"/>
      <c r="R20" s="186"/>
    </row>
    <row r="21" spans="1:18" s="178" customFormat="1" ht="15" customHeight="1">
      <c r="A21" s="183">
        <f t="shared" si="2"/>
        <v>40</v>
      </c>
      <c r="B21" s="183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104.5</v>
      </c>
      <c r="N21"/>
      <c r="O21"/>
      <c r="P21"/>
      <c r="Q21"/>
      <c r="R21" s="186"/>
    </row>
    <row r="22" spans="1:18" s="178" customFormat="1" ht="15" customHeight="1">
      <c r="A22" s="183">
        <f t="shared" si="2"/>
        <v>50</v>
      </c>
      <c r="B22" s="183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119.5</v>
      </c>
      <c r="N22"/>
      <c r="O22"/>
      <c r="P22"/>
      <c r="Q22"/>
      <c r="R22" s="186"/>
    </row>
    <row r="23" spans="1:18" s="178" customFormat="1" ht="15" customHeight="1">
      <c r="A23" s="183">
        <f t="shared" si="2"/>
        <v>60</v>
      </c>
      <c r="B23" s="183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149.5</v>
      </c>
      <c r="N23"/>
      <c r="O23"/>
      <c r="P23"/>
      <c r="Q23"/>
      <c r="R23" s="186"/>
    </row>
    <row r="24" spans="1:18" s="178" customFormat="1" ht="15" customHeight="1">
      <c r="A24" s="183">
        <f t="shared" si="2"/>
        <v>70</v>
      </c>
      <c r="B24" s="183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179.5</v>
      </c>
      <c r="N24"/>
      <c r="O24"/>
      <c r="P24"/>
      <c r="Q24"/>
      <c r="R24" s="186"/>
    </row>
    <row r="25" spans="1:18" s="178" customFormat="1" ht="15" customHeight="1">
      <c r="A25" s="183">
        <f t="shared" si="2"/>
        <v>90</v>
      </c>
      <c r="B25" s="183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209.5</v>
      </c>
      <c r="N25"/>
      <c r="O25"/>
      <c r="P25"/>
      <c r="Q25"/>
      <c r="R25" s="186"/>
    </row>
    <row r="26" spans="1:18" s="178" customFormat="1" ht="15" customHeight="1">
      <c r="A26" s="183">
        <f t="shared" si="2"/>
        <v>110</v>
      </c>
      <c r="B26" s="183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239.5</v>
      </c>
      <c r="N26"/>
      <c r="O26"/>
      <c r="P26"/>
      <c r="Q26"/>
      <c r="R26" s="186"/>
    </row>
    <row r="27" spans="1:18" s="178" customFormat="1" ht="15" customHeight="1">
      <c r="A27" s="183">
        <f t="shared" si="2"/>
        <v>130</v>
      </c>
      <c r="B27" s="183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284</v>
      </c>
      <c r="N27"/>
      <c r="O27"/>
      <c r="P27"/>
      <c r="Q27"/>
      <c r="R27" s="186"/>
    </row>
    <row r="28" spans="1:18" s="178" customFormat="1" ht="15" customHeight="1">
      <c r="A28" s="183">
        <f t="shared" si="2"/>
        <v>150</v>
      </c>
      <c r="B28" s="183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314</v>
      </c>
      <c r="N28"/>
      <c r="O28"/>
      <c r="P28"/>
      <c r="Q28"/>
      <c r="R28" s="186"/>
    </row>
    <row r="29" spans="1:18" s="178" customFormat="1" ht="15" customHeight="1">
      <c r="A29" s="183">
        <f t="shared" si="2"/>
        <v>170</v>
      </c>
      <c r="B29" s="183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344</v>
      </c>
      <c r="N29"/>
      <c r="O29"/>
      <c r="P29"/>
      <c r="Q29"/>
      <c r="R29" s="186"/>
    </row>
    <row r="30" spans="1:18" s="178" customFormat="1" ht="15" customHeight="1">
      <c r="A30" s="183">
        <f t="shared" si="2"/>
        <v>190</v>
      </c>
      <c r="B30" s="183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389</v>
      </c>
      <c r="N30"/>
      <c r="O30"/>
      <c r="P30"/>
      <c r="Q30"/>
      <c r="R30" s="186"/>
    </row>
    <row r="31" spans="1:18" s="178" customFormat="1" ht="15" customHeight="1">
      <c r="A31" s="183">
        <f t="shared" si="2"/>
        <v>210</v>
      </c>
      <c r="B31" s="183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419</v>
      </c>
      <c r="N31"/>
      <c r="O31"/>
      <c r="P31"/>
      <c r="Q31"/>
      <c r="R31" s="186"/>
    </row>
    <row r="32" spans="1:18" s="178" customFormat="1" ht="15" customHeight="1">
      <c r="A32" s="183">
        <f t="shared" si="2"/>
        <v>230</v>
      </c>
      <c r="B32" s="183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464</v>
      </c>
      <c r="N32"/>
      <c r="O32"/>
      <c r="P32"/>
      <c r="Q32"/>
      <c r="R32" s="186"/>
    </row>
    <row r="33" spans="1:18" s="178" customFormat="1" ht="15" customHeight="1">
      <c r="A33" s="183">
        <f t="shared" si="2"/>
        <v>250</v>
      </c>
      <c r="B33" s="183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493.5</v>
      </c>
      <c r="N33"/>
      <c r="O33"/>
      <c r="P33"/>
      <c r="Q33"/>
      <c r="R33" s="186"/>
    </row>
    <row r="34" spans="1:18" s="178" customFormat="1" ht="15" customHeight="1">
      <c r="A34" s="183">
        <f t="shared" si="2"/>
        <v>270</v>
      </c>
      <c r="B34" s="183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523.5</v>
      </c>
      <c r="N34"/>
      <c r="O34"/>
      <c r="P34"/>
      <c r="Q34"/>
      <c r="R34" s="186"/>
    </row>
    <row r="35" spans="1:18" s="178" customFormat="1" ht="15" customHeight="1">
      <c r="A35" s="183">
        <f t="shared" si="2"/>
        <v>290</v>
      </c>
      <c r="B35" s="183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568.5</v>
      </c>
      <c r="N35"/>
      <c r="O35"/>
      <c r="P35"/>
      <c r="Q35"/>
      <c r="R35" s="186"/>
    </row>
    <row r="36" spans="1:18" s="178" customFormat="1" ht="15" customHeight="1">
      <c r="A36" s="183">
        <f t="shared" si="2"/>
        <v>310</v>
      </c>
      <c r="B36" s="183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598.5</v>
      </c>
      <c r="N36"/>
      <c r="O36"/>
      <c r="P36"/>
      <c r="Q36"/>
      <c r="R36" s="186"/>
    </row>
    <row r="37" spans="1:18" s="178" customFormat="1" ht="15" customHeight="1">
      <c r="A37" s="183">
        <f t="shared" si="2"/>
        <v>330</v>
      </c>
      <c r="B37" s="183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628.5</v>
      </c>
      <c r="N37"/>
      <c r="O37"/>
      <c r="P37"/>
      <c r="Q37"/>
      <c r="R37" s="186"/>
    </row>
    <row r="38" spans="1:6" s="178" customFormat="1" ht="23.25" customHeight="1">
      <c r="A38" s="291" t="s">
        <v>122</v>
      </c>
      <c r="B38" s="291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78" customFormat="1" ht="23.25" customHeight="1">
      <c r="A39" s="177"/>
      <c r="B39" s="177"/>
      <c r="C39" s="177"/>
      <c r="D39" s="177"/>
      <c r="E39" s="177"/>
      <c r="F39" s="177"/>
    </row>
    <row r="40" spans="1:7" s="11" customFormat="1" ht="15" customHeight="1">
      <c r="A40" s="187" t="s">
        <v>123</v>
      </c>
      <c r="B40" s="154">
        <f>Autocertificazione!B41</f>
        <v>0</v>
      </c>
      <c r="C40" s="111"/>
      <c r="D40" s="294" t="s">
        <v>124</v>
      </c>
      <c r="E40" s="294"/>
      <c r="F40" s="294"/>
      <c r="G40" s="188"/>
    </row>
    <row r="41" spans="1:7" s="11" customFormat="1" ht="15" customHeight="1">
      <c r="A41" s="187"/>
      <c r="B41" s="155"/>
      <c r="C41" s="187"/>
      <c r="D41" s="294" t="s">
        <v>125</v>
      </c>
      <c r="E41" s="294"/>
      <c r="F41" s="294"/>
      <c r="G41" s="188"/>
    </row>
    <row r="42" spans="1:7" s="11" customFormat="1" ht="15.75" customHeight="1">
      <c r="A42" s="187"/>
      <c r="B42" s="187"/>
      <c r="C42" s="187"/>
      <c r="D42" s="292"/>
      <c r="E42" s="292"/>
      <c r="F42" s="292"/>
      <c r="G42" s="112"/>
    </row>
    <row r="43" spans="1:7" s="11" customFormat="1" ht="14.25" customHeight="1">
      <c r="A43" s="187"/>
      <c r="B43" s="187"/>
      <c r="C43" s="187"/>
      <c r="D43" s="293"/>
      <c r="E43" s="293"/>
      <c r="F43" s="293"/>
      <c r="G43" s="112"/>
    </row>
    <row r="44" spans="1:7" s="178" customFormat="1" ht="9" customHeight="1">
      <c r="A44" s="176"/>
      <c r="B44" s="176"/>
      <c r="C44" s="176"/>
      <c r="D44" s="176"/>
      <c r="E44" s="176"/>
      <c r="F44" s="176"/>
      <c r="G44" s="177"/>
    </row>
    <row r="45" spans="1:6" s="178" customFormat="1" ht="12.75">
      <c r="A45" s="177"/>
      <c r="B45" s="177"/>
      <c r="C45" s="177"/>
      <c r="D45" s="177"/>
      <c r="E45" s="177"/>
      <c r="F45" s="177"/>
    </row>
    <row r="46" spans="1:4" s="178" customFormat="1" ht="54.75" customHeight="1">
      <c r="A46" s="279" t="s">
        <v>136</v>
      </c>
      <c r="B46" s="279"/>
      <c r="C46" s="280"/>
      <c r="D46" s="280"/>
    </row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  <row r="148" s="178" customFormat="1" ht="12.75"/>
    <row r="149" s="178" customFormat="1" ht="12.75"/>
    <row r="150" s="178" customFormat="1" ht="12.75"/>
    <row r="151" s="178" customFormat="1" ht="12.75"/>
    <row r="152" s="178" customFormat="1" ht="12.75"/>
    <row r="153" s="178" customFormat="1" ht="12.75"/>
    <row r="154" s="178" customFormat="1" ht="12.75"/>
  </sheetData>
  <sheetProtection sheet="1" selectLockedCells="1"/>
  <mergeCells count="15">
    <mergeCell ref="A3:G3"/>
    <mergeCell ref="A11:F11"/>
    <mergeCell ref="A12:B12"/>
    <mergeCell ref="D40:F40"/>
    <mergeCell ref="A6:E6"/>
    <mergeCell ref="A38:B38"/>
    <mergeCell ref="J12:J13"/>
    <mergeCell ref="A46:D46"/>
    <mergeCell ref="A10:B10"/>
    <mergeCell ref="A4:C4"/>
    <mergeCell ref="B9:C9"/>
    <mergeCell ref="B8:E8"/>
    <mergeCell ref="B7:E7"/>
    <mergeCell ref="D41:F41"/>
    <mergeCell ref="D42:F4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2"/>
  </sheetPr>
  <dimension ref="A1:R46"/>
  <sheetViews>
    <sheetView showGridLines="0" zoomScale="70" zoomScaleNormal="70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161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 customHeight="1">
      <c r="A11" s="298" t="str">
        <f>'Mod. B-E Linea'!C57</f>
        <v>Abbonamento mensile ultrasessantacinquenni sopra soglia ISEE da 52 corse sc. 32%</v>
      </c>
      <c r="B11" s="299"/>
      <c r="C11" s="299"/>
      <c r="D11" s="299"/>
      <c r="E11" s="299"/>
      <c r="F11" s="300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32</v>
      </c>
      <c r="L15" s="128">
        <v>52</v>
      </c>
      <c r="N15"/>
      <c r="O15"/>
      <c r="P15"/>
      <c r="Q15"/>
      <c r="R15" s="186"/>
    </row>
    <row r="16" spans="1:18" s="178" customFormat="1" ht="15" customHeight="1">
      <c r="A16" s="183">
        <f aca="true" t="shared" si="2" ref="A16:A37">B15</f>
        <v>10</v>
      </c>
      <c r="B16" s="183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47.5</v>
      </c>
      <c r="N16"/>
      <c r="O16"/>
      <c r="P16"/>
      <c r="Q16"/>
      <c r="R16" s="186"/>
    </row>
    <row r="17" spans="1:18" s="178" customFormat="1" ht="15" customHeight="1">
      <c r="A17" s="183">
        <f t="shared" si="2"/>
        <v>15</v>
      </c>
      <c r="B17" s="183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63</v>
      </c>
      <c r="N17"/>
      <c r="O17"/>
      <c r="P17"/>
      <c r="Q17"/>
      <c r="R17" s="186"/>
    </row>
    <row r="18" spans="1:18" s="178" customFormat="1" ht="15" customHeight="1">
      <c r="A18" s="183">
        <f t="shared" si="2"/>
        <v>20</v>
      </c>
      <c r="B18" s="183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70.5</v>
      </c>
      <c r="N18"/>
      <c r="O18"/>
      <c r="P18"/>
      <c r="Q18"/>
      <c r="R18" s="186"/>
    </row>
    <row r="19" spans="1:18" s="178" customFormat="1" ht="15" customHeight="1">
      <c r="A19" s="183">
        <f t="shared" si="2"/>
        <v>25</v>
      </c>
      <c r="B19" s="183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88.5</v>
      </c>
      <c r="N19"/>
      <c r="O19"/>
      <c r="P19"/>
      <c r="Q19"/>
      <c r="R19" s="186"/>
    </row>
    <row r="20" spans="1:18" s="178" customFormat="1" ht="15" customHeight="1">
      <c r="A20" s="183">
        <f t="shared" si="2"/>
        <v>30</v>
      </c>
      <c r="B20" s="183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105</v>
      </c>
      <c r="N20"/>
      <c r="O20"/>
      <c r="P20"/>
      <c r="Q20"/>
      <c r="R20" s="186"/>
    </row>
    <row r="21" spans="1:18" s="178" customFormat="1" ht="15" customHeight="1">
      <c r="A21" s="183">
        <f t="shared" si="2"/>
        <v>40</v>
      </c>
      <c r="B21" s="183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124</v>
      </c>
      <c r="N21"/>
      <c r="O21"/>
      <c r="P21"/>
      <c r="Q21"/>
      <c r="R21" s="186"/>
    </row>
    <row r="22" spans="1:18" s="178" customFormat="1" ht="15" customHeight="1">
      <c r="A22" s="183">
        <f t="shared" si="2"/>
        <v>50</v>
      </c>
      <c r="B22" s="183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141.5</v>
      </c>
      <c r="N22"/>
      <c r="O22"/>
      <c r="P22"/>
      <c r="Q22"/>
      <c r="R22" s="186"/>
    </row>
    <row r="23" spans="1:18" s="178" customFormat="1" ht="15" customHeight="1">
      <c r="A23" s="183">
        <f t="shared" si="2"/>
        <v>60</v>
      </c>
      <c r="B23" s="183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177</v>
      </c>
      <c r="N23"/>
      <c r="O23"/>
      <c r="P23"/>
      <c r="Q23"/>
      <c r="R23" s="186"/>
    </row>
    <row r="24" spans="1:18" s="178" customFormat="1" ht="15" customHeight="1">
      <c r="A24" s="183">
        <f t="shared" si="2"/>
        <v>70</v>
      </c>
      <c r="B24" s="183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212</v>
      </c>
      <c r="N24"/>
      <c r="O24"/>
      <c r="P24"/>
      <c r="Q24"/>
      <c r="R24" s="186"/>
    </row>
    <row r="25" spans="1:18" s="178" customFormat="1" ht="15" customHeight="1">
      <c r="A25" s="183">
        <f t="shared" si="2"/>
        <v>90</v>
      </c>
      <c r="B25" s="183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247.5</v>
      </c>
      <c r="N25"/>
      <c r="O25"/>
      <c r="P25"/>
      <c r="Q25"/>
      <c r="R25" s="186"/>
    </row>
    <row r="26" spans="1:18" s="178" customFormat="1" ht="15" customHeight="1">
      <c r="A26" s="183">
        <f t="shared" si="2"/>
        <v>110</v>
      </c>
      <c r="B26" s="183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283</v>
      </c>
      <c r="N26"/>
      <c r="O26"/>
      <c r="P26"/>
      <c r="Q26"/>
      <c r="R26" s="186"/>
    </row>
    <row r="27" spans="1:18" s="178" customFormat="1" ht="15" customHeight="1">
      <c r="A27" s="183">
        <f t="shared" si="2"/>
        <v>130</v>
      </c>
      <c r="B27" s="183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336</v>
      </c>
      <c r="N27"/>
      <c r="O27"/>
      <c r="P27"/>
      <c r="Q27"/>
      <c r="R27" s="186"/>
    </row>
    <row r="28" spans="1:18" s="178" customFormat="1" ht="15" customHeight="1">
      <c r="A28" s="183">
        <f t="shared" si="2"/>
        <v>150</v>
      </c>
      <c r="B28" s="183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371.5</v>
      </c>
      <c r="N28"/>
      <c r="O28"/>
      <c r="P28"/>
      <c r="Q28"/>
      <c r="R28" s="186"/>
    </row>
    <row r="29" spans="1:18" s="178" customFormat="1" ht="15" customHeight="1">
      <c r="A29" s="183">
        <f t="shared" si="2"/>
        <v>170</v>
      </c>
      <c r="B29" s="183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406.5</v>
      </c>
      <c r="N29"/>
      <c r="O29"/>
      <c r="P29"/>
      <c r="Q29"/>
      <c r="R29" s="186"/>
    </row>
    <row r="30" spans="1:18" s="178" customFormat="1" ht="15" customHeight="1">
      <c r="A30" s="183">
        <f t="shared" si="2"/>
        <v>190</v>
      </c>
      <c r="B30" s="183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459.5</v>
      </c>
      <c r="N30"/>
      <c r="O30"/>
      <c r="P30"/>
      <c r="Q30"/>
      <c r="R30" s="186"/>
    </row>
    <row r="31" spans="1:18" s="178" customFormat="1" ht="15" customHeight="1">
      <c r="A31" s="183">
        <f t="shared" si="2"/>
        <v>210</v>
      </c>
      <c r="B31" s="183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495</v>
      </c>
      <c r="N31"/>
      <c r="O31"/>
      <c r="P31"/>
      <c r="Q31"/>
      <c r="R31" s="186"/>
    </row>
    <row r="32" spans="1:18" s="178" customFormat="1" ht="15" customHeight="1">
      <c r="A32" s="183">
        <f t="shared" si="2"/>
        <v>230</v>
      </c>
      <c r="B32" s="183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548</v>
      </c>
      <c r="N32"/>
      <c r="O32"/>
      <c r="P32"/>
      <c r="Q32"/>
      <c r="R32" s="186"/>
    </row>
    <row r="33" spans="1:18" s="178" customFormat="1" ht="15" customHeight="1">
      <c r="A33" s="183">
        <f t="shared" si="2"/>
        <v>250</v>
      </c>
      <c r="B33" s="183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583.5</v>
      </c>
      <c r="N33"/>
      <c r="O33"/>
      <c r="P33"/>
      <c r="Q33"/>
      <c r="R33" s="186"/>
    </row>
    <row r="34" spans="1:18" s="178" customFormat="1" ht="15" customHeight="1">
      <c r="A34" s="183">
        <f t="shared" si="2"/>
        <v>270</v>
      </c>
      <c r="B34" s="183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619</v>
      </c>
      <c r="N34"/>
      <c r="O34"/>
      <c r="P34"/>
      <c r="Q34"/>
      <c r="R34" s="186"/>
    </row>
    <row r="35" spans="1:18" s="178" customFormat="1" ht="15" customHeight="1">
      <c r="A35" s="183">
        <f t="shared" si="2"/>
        <v>290</v>
      </c>
      <c r="B35" s="183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672</v>
      </c>
      <c r="N35"/>
      <c r="O35"/>
      <c r="P35"/>
      <c r="Q35"/>
      <c r="R35" s="186"/>
    </row>
    <row r="36" spans="1:18" s="178" customFormat="1" ht="15" customHeight="1">
      <c r="A36" s="183">
        <f t="shared" si="2"/>
        <v>310</v>
      </c>
      <c r="B36" s="183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707</v>
      </c>
      <c r="N36"/>
      <c r="O36"/>
      <c r="P36"/>
      <c r="Q36"/>
      <c r="R36" s="186"/>
    </row>
    <row r="37" spans="1:18" s="178" customFormat="1" ht="15" customHeight="1">
      <c r="A37" s="183">
        <f t="shared" si="2"/>
        <v>330</v>
      </c>
      <c r="B37" s="183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742.5</v>
      </c>
      <c r="N37"/>
      <c r="O37"/>
      <c r="P37"/>
      <c r="Q37"/>
      <c r="R37" s="186"/>
    </row>
    <row r="38" spans="1:6" s="178" customFormat="1" ht="23.25" customHeight="1">
      <c r="A38" s="291" t="s">
        <v>122</v>
      </c>
      <c r="B38" s="291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78" customFormat="1" ht="23.25" customHeight="1">
      <c r="A39" s="177"/>
      <c r="B39" s="177"/>
      <c r="C39" s="177"/>
      <c r="D39" s="177"/>
      <c r="E39" s="177"/>
      <c r="F39" s="177"/>
    </row>
    <row r="40" spans="1:7" s="11" customFormat="1" ht="15" customHeight="1">
      <c r="A40" s="187" t="s">
        <v>123</v>
      </c>
      <c r="B40" s="154">
        <f>Autocertificazione!B41</f>
        <v>0</v>
      </c>
      <c r="C40" s="111"/>
      <c r="D40" s="294" t="s">
        <v>124</v>
      </c>
      <c r="E40" s="294"/>
      <c r="F40" s="294"/>
      <c r="G40" s="188"/>
    </row>
    <row r="41" spans="1:7" s="11" customFormat="1" ht="15" customHeight="1">
      <c r="A41" s="187"/>
      <c r="B41" s="155"/>
      <c r="C41" s="187"/>
      <c r="D41" s="294" t="s">
        <v>125</v>
      </c>
      <c r="E41" s="294"/>
      <c r="F41" s="294"/>
      <c r="G41" s="188"/>
    </row>
    <row r="42" spans="1:7" s="11" customFormat="1" ht="15.75" customHeight="1">
      <c r="A42" s="187"/>
      <c r="B42" s="187"/>
      <c r="C42" s="187"/>
      <c r="D42" s="292"/>
      <c r="E42" s="292"/>
      <c r="F42" s="292"/>
      <c r="G42" s="112"/>
    </row>
    <row r="43" spans="1:7" s="11" customFormat="1" ht="14.25" customHeight="1">
      <c r="A43" s="187"/>
      <c r="B43" s="187"/>
      <c r="C43" s="187"/>
      <c r="D43" s="293"/>
      <c r="E43" s="293"/>
      <c r="F43" s="293"/>
      <c r="G43" s="112"/>
    </row>
    <row r="44" spans="1:7" s="178" customFormat="1" ht="9" customHeight="1">
      <c r="A44" s="176"/>
      <c r="B44" s="176"/>
      <c r="C44" s="176"/>
      <c r="D44" s="176"/>
      <c r="E44" s="176"/>
      <c r="F44" s="176"/>
      <c r="G44" s="177"/>
    </row>
    <row r="45" spans="1:6" s="178" customFormat="1" ht="12.75">
      <c r="A45" s="177"/>
      <c r="B45" s="177"/>
      <c r="C45" s="177"/>
      <c r="D45" s="177"/>
      <c r="E45" s="177"/>
      <c r="F45" s="177"/>
    </row>
    <row r="46" spans="1:4" s="178" customFormat="1" ht="54.75" customHeight="1">
      <c r="A46" s="279" t="s">
        <v>136</v>
      </c>
      <c r="B46" s="279"/>
      <c r="C46" s="280"/>
      <c r="D46" s="280"/>
    </row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  <row r="148" s="178" customFormat="1" ht="12.75"/>
    <row r="149" s="178" customFormat="1" ht="12.75"/>
    <row r="150" s="178" customFormat="1" ht="12.75"/>
    <row r="151" s="178" customFormat="1" ht="12.75"/>
    <row r="152" s="178" customFormat="1" ht="12.75"/>
    <row r="153" s="178" customFormat="1" ht="12.75"/>
    <row r="154" s="178" customFormat="1" ht="12.75"/>
  </sheetData>
  <sheetProtection sheet="1" selectLockedCells="1"/>
  <mergeCells count="15">
    <mergeCell ref="A4:C4"/>
    <mergeCell ref="B9:C9"/>
    <mergeCell ref="B8:E8"/>
    <mergeCell ref="B7:E7"/>
    <mergeCell ref="J12:J13"/>
    <mergeCell ref="A46:D46"/>
    <mergeCell ref="A10:B10"/>
    <mergeCell ref="D41:F41"/>
    <mergeCell ref="D42:F43"/>
    <mergeCell ref="A3:G3"/>
    <mergeCell ref="A11:F11"/>
    <mergeCell ref="A12:B12"/>
    <mergeCell ref="D40:F40"/>
    <mergeCell ref="A6:E6"/>
    <mergeCell ref="A38:B3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1"/>
  </sheetPr>
  <dimension ref="A1:R46"/>
  <sheetViews>
    <sheetView showGridLines="0" zoomScale="70" zoomScaleNormal="70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162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301" t="str">
        <f>'Mod. B-E Linea'!C59</f>
        <v>Utilizzo festivo abbonamenti studenti e ultrasessantacinquenni</v>
      </c>
      <c r="B11" s="301"/>
      <c r="C11" s="301"/>
      <c r="D11" s="301"/>
      <c r="E11" s="301"/>
      <c r="F11" s="301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0.5</v>
      </c>
      <c r="L15" s="128">
        <v>1</v>
      </c>
      <c r="N15"/>
      <c r="O15"/>
      <c r="P15"/>
      <c r="Q15"/>
      <c r="R15" s="186"/>
    </row>
    <row r="16" spans="1:18" s="178" customFormat="1" ht="15" customHeight="1">
      <c r="A16" s="183">
        <f aca="true" t="shared" si="2" ref="A16:A37">B15</f>
        <v>10</v>
      </c>
      <c r="B16" s="183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0.5</v>
      </c>
      <c r="N16"/>
      <c r="O16"/>
      <c r="P16"/>
      <c r="Q16"/>
      <c r="R16" s="186"/>
    </row>
    <row r="17" spans="1:18" s="178" customFormat="1" ht="15" customHeight="1">
      <c r="A17" s="183">
        <f t="shared" si="2"/>
        <v>15</v>
      </c>
      <c r="B17" s="183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0.5</v>
      </c>
      <c r="N17"/>
      <c r="O17"/>
      <c r="P17"/>
      <c r="Q17"/>
      <c r="R17" s="186"/>
    </row>
    <row r="18" spans="1:18" s="178" customFormat="1" ht="15" customHeight="1">
      <c r="A18" s="183">
        <f t="shared" si="2"/>
        <v>20</v>
      </c>
      <c r="B18" s="183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0.5</v>
      </c>
      <c r="N18"/>
      <c r="O18"/>
      <c r="P18"/>
      <c r="Q18"/>
      <c r="R18" s="186"/>
    </row>
    <row r="19" spans="1:18" s="178" customFormat="1" ht="15" customHeight="1">
      <c r="A19" s="183">
        <f t="shared" si="2"/>
        <v>25</v>
      </c>
      <c r="B19" s="183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0.5</v>
      </c>
      <c r="N19"/>
      <c r="O19"/>
      <c r="P19"/>
      <c r="Q19"/>
      <c r="R19" s="186"/>
    </row>
    <row r="20" spans="1:18" s="178" customFormat="1" ht="15" customHeight="1">
      <c r="A20" s="183">
        <f t="shared" si="2"/>
        <v>30</v>
      </c>
      <c r="B20" s="183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0.5</v>
      </c>
      <c r="N20"/>
      <c r="O20"/>
      <c r="P20"/>
      <c r="Q20"/>
      <c r="R20" s="186"/>
    </row>
    <row r="21" spans="1:18" s="178" customFormat="1" ht="15" customHeight="1">
      <c r="A21" s="183">
        <f t="shared" si="2"/>
        <v>40</v>
      </c>
      <c r="B21" s="183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0.5</v>
      </c>
      <c r="N21"/>
      <c r="O21"/>
      <c r="P21"/>
      <c r="Q21"/>
      <c r="R21" s="186"/>
    </row>
    <row r="22" spans="1:18" s="178" customFormat="1" ht="15" customHeight="1">
      <c r="A22" s="183">
        <f t="shared" si="2"/>
        <v>50</v>
      </c>
      <c r="B22" s="183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0.5</v>
      </c>
      <c r="N22"/>
      <c r="O22"/>
      <c r="P22"/>
      <c r="Q22"/>
      <c r="R22" s="186"/>
    </row>
    <row r="23" spans="1:18" s="178" customFormat="1" ht="15" customHeight="1">
      <c r="A23" s="183">
        <f t="shared" si="2"/>
        <v>60</v>
      </c>
      <c r="B23" s="183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0.5</v>
      </c>
      <c r="N23"/>
      <c r="O23"/>
      <c r="P23"/>
      <c r="Q23"/>
      <c r="R23" s="186"/>
    </row>
    <row r="24" spans="1:18" s="178" customFormat="1" ht="15" customHeight="1">
      <c r="A24" s="183">
        <f t="shared" si="2"/>
        <v>70</v>
      </c>
      <c r="B24" s="183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0.5</v>
      </c>
      <c r="N24"/>
      <c r="O24"/>
      <c r="P24"/>
      <c r="Q24"/>
      <c r="R24" s="186"/>
    </row>
    <row r="25" spans="1:18" s="178" customFormat="1" ht="15" customHeight="1">
      <c r="A25" s="183">
        <f t="shared" si="2"/>
        <v>90</v>
      </c>
      <c r="B25" s="183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0.5</v>
      </c>
      <c r="N25"/>
      <c r="O25"/>
      <c r="P25"/>
      <c r="Q25"/>
      <c r="R25" s="186"/>
    </row>
    <row r="26" spans="1:18" s="178" customFormat="1" ht="15" customHeight="1">
      <c r="A26" s="183">
        <f t="shared" si="2"/>
        <v>110</v>
      </c>
      <c r="B26" s="183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0.5</v>
      </c>
      <c r="N26"/>
      <c r="O26"/>
      <c r="P26"/>
      <c r="Q26"/>
      <c r="R26" s="186"/>
    </row>
    <row r="27" spans="1:18" s="178" customFormat="1" ht="15" customHeight="1">
      <c r="A27" s="183">
        <f t="shared" si="2"/>
        <v>130</v>
      </c>
      <c r="B27" s="183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0.5</v>
      </c>
      <c r="N27"/>
      <c r="O27"/>
      <c r="P27"/>
      <c r="Q27"/>
      <c r="R27" s="186"/>
    </row>
    <row r="28" spans="1:18" s="178" customFormat="1" ht="15" customHeight="1">
      <c r="A28" s="183">
        <f t="shared" si="2"/>
        <v>150</v>
      </c>
      <c r="B28" s="183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0.5</v>
      </c>
      <c r="N28"/>
      <c r="O28"/>
      <c r="P28"/>
      <c r="Q28"/>
      <c r="R28" s="186"/>
    </row>
    <row r="29" spans="1:18" s="178" customFormat="1" ht="15" customHeight="1">
      <c r="A29" s="183">
        <f t="shared" si="2"/>
        <v>170</v>
      </c>
      <c r="B29" s="183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0.5</v>
      </c>
      <c r="N29"/>
      <c r="O29"/>
      <c r="P29"/>
      <c r="Q29"/>
      <c r="R29" s="186"/>
    </row>
    <row r="30" spans="1:18" s="178" customFormat="1" ht="15" customHeight="1">
      <c r="A30" s="183">
        <f t="shared" si="2"/>
        <v>190</v>
      </c>
      <c r="B30" s="183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0.5</v>
      </c>
      <c r="N30"/>
      <c r="O30"/>
      <c r="P30"/>
      <c r="Q30"/>
      <c r="R30" s="186"/>
    </row>
    <row r="31" spans="1:18" s="178" customFormat="1" ht="15" customHeight="1">
      <c r="A31" s="183">
        <f t="shared" si="2"/>
        <v>210</v>
      </c>
      <c r="B31" s="183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0.5</v>
      </c>
      <c r="N31"/>
      <c r="O31"/>
      <c r="P31"/>
      <c r="Q31"/>
      <c r="R31" s="186"/>
    </row>
    <row r="32" spans="1:18" s="178" customFormat="1" ht="15" customHeight="1">
      <c r="A32" s="183">
        <f t="shared" si="2"/>
        <v>230</v>
      </c>
      <c r="B32" s="183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0.5</v>
      </c>
      <c r="N32"/>
      <c r="O32"/>
      <c r="P32"/>
      <c r="Q32"/>
      <c r="R32" s="186"/>
    </row>
    <row r="33" spans="1:18" s="178" customFormat="1" ht="15" customHeight="1">
      <c r="A33" s="183">
        <f t="shared" si="2"/>
        <v>250</v>
      </c>
      <c r="B33" s="183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0.5</v>
      </c>
      <c r="N33"/>
      <c r="O33"/>
      <c r="P33"/>
      <c r="Q33"/>
      <c r="R33" s="186"/>
    </row>
    <row r="34" spans="1:18" s="178" customFormat="1" ht="15" customHeight="1">
      <c r="A34" s="183">
        <f t="shared" si="2"/>
        <v>270</v>
      </c>
      <c r="B34" s="183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0.5</v>
      </c>
      <c r="N34"/>
      <c r="O34"/>
      <c r="P34"/>
      <c r="Q34"/>
      <c r="R34" s="186"/>
    </row>
    <row r="35" spans="1:18" s="178" customFormat="1" ht="15" customHeight="1">
      <c r="A35" s="183">
        <f t="shared" si="2"/>
        <v>290</v>
      </c>
      <c r="B35" s="183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0.5</v>
      </c>
      <c r="N35"/>
      <c r="O35"/>
      <c r="P35"/>
      <c r="Q35"/>
      <c r="R35" s="186"/>
    </row>
    <row r="36" spans="1:18" s="178" customFormat="1" ht="15" customHeight="1">
      <c r="A36" s="183">
        <f t="shared" si="2"/>
        <v>310</v>
      </c>
      <c r="B36" s="183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0.5</v>
      </c>
      <c r="N36"/>
      <c r="O36"/>
      <c r="P36"/>
      <c r="Q36"/>
      <c r="R36" s="186"/>
    </row>
    <row r="37" spans="1:18" s="178" customFormat="1" ht="15" customHeight="1">
      <c r="A37" s="183">
        <f t="shared" si="2"/>
        <v>330</v>
      </c>
      <c r="B37" s="183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0.5</v>
      </c>
      <c r="N37"/>
      <c r="O37"/>
      <c r="P37"/>
      <c r="Q37"/>
      <c r="R37" s="186"/>
    </row>
    <row r="38" spans="1:6" s="178" customFormat="1" ht="23.25" customHeight="1">
      <c r="A38" s="291" t="s">
        <v>122</v>
      </c>
      <c r="B38" s="291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78" customFormat="1" ht="23.25" customHeight="1">
      <c r="A39" s="177"/>
      <c r="B39" s="177"/>
      <c r="C39" s="177"/>
      <c r="D39" s="177"/>
      <c r="E39" s="177"/>
      <c r="F39" s="177"/>
    </row>
    <row r="40" spans="1:7" s="11" customFormat="1" ht="15" customHeight="1">
      <c r="A40" s="187" t="s">
        <v>123</v>
      </c>
      <c r="B40" s="154">
        <f>Autocertificazione!B41</f>
        <v>0</v>
      </c>
      <c r="C40" s="111"/>
      <c r="D40" s="294" t="s">
        <v>124</v>
      </c>
      <c r="E40" s="294"/>
      <c r="F40" s="294"/>
      <c r="G40" s="188"/>
    </row>
    <row r="41" spans="1:7" s="11" customFormat="1" ht="15" customHeight="1">
      <c r="A41" s="187"/>
      <c r="B41" s="155"/>
      <c r="C41" s="187"/>
      <c r="D41" s="294" t="s">
        <v>125</v>
      </c>
      <c r="E41" s="294"/>
      <c r="F41" s="294"/>
      <c r="G41" s="188"/>
    </row>
    <row r="42" spans="1:7" s="11" customFormat="1" ht="15.75" customHeight="1">
      <c r="A42" s="187"/>
      <c r="B42" s="187"/>
      <c r="C42" s="187"/>
      <c r="D42" s="292"/>
      <c r="E42" s="292"/>
      <c r="F42" s="292"/>
      <c r="G42" s="112"/>
    </row>
    <row r="43" spans="1:7" s="11" customFormat="1" ht="14.25" customHeight="1">
      <c r="A43" s="187"/>
      <c r="B43" s="187"/>
      <c r="C43" s="187"/>
      <c r="D43" s="293"/>
      <c r="E43" s="293"/>
      <c r="F43" s="293"/>
      <c r="G43" s="112"/>
    </row>
    <row r="44" spans="1:7" s="178" customFormat="1" ht="9" customHeight="1">
      <c r="A44" s="176"/>
      <c r="B44" s="176"/>
      <c r="C44" s="176"/>
      <c r="D44" s="176"/>
      <c r="E44" s="176"/>
      <c r="F44" s="176"/>
      <c r="G44" s="177"/>
    </row>
    <row r="45" spans="1:6" s="178" customFormat="1" ht="12.75">
      <c r="A45" s="177"/>
      <c r="B45" s="177"/>
      <c r="C45" s="177"/>
      <c r="D45" s="177"/>
      <c r="E45" s="177"/>
      <c r="F45" s="177"/>
    </row>
    <row r="46" spans="1:4" s="178" customFormat="1" ht="54.75" customHeight="1">
      <c r="A46" s="279" t="s">
        <v>136</v>
      </c>
      <c r="B46" s="279"/>
      <c r="C46" s="280"/>
      <c r="D46" s="280"/>
    </row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  <row r="148" s="178" customFormat="1" ht="12.75"/>
    <row r="149" s="178" customFormat="1" ht="12.75"/>
    <row r="150" s="178" customFormat="1" ht="12.75"/>
    <row r="151" s="178" customFormat="1" ht="12.75"/>
    <row r="152" s="178" customFormat="1" ht="12.75"/>
    <row r="153" s="178" customFormat="1" ht="12.75"/>
    <row r="154" s="178" customFormat="1" ht="12.75"/>
  </sheetData>
  <sheetProtection sheet="1" selectLockedCells="1"/>
  <mergeCells count="15">
    <mergeCell ref="A3:G3"/>
    <mergeCell ref="A11:F11"/>
    <mergeCell ref="A12:B12"/>
    <mergeCell ref="D40:F40"/>
    <mergeCell ref="A6:E6"/>
    <mergeCell ref="A38:B38"/>
    <mergeCell ref="J12:J13"/>
    <mergeCell ref="A46:D46"/>
    <mergeCell ref="A10:B10"/>
    <mergeCell ref="A4:C4"/>
    <mergeCell ref="B9:C9"/>
    <mergeCell ref="B8:E8"/>
    <mergeCell ref="B7:E7"/>
    <mergeCell ref="D41:F41"/>
    <mergeCell ref="D42:F4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1"/>
  </sheetPr>
  <dimension ref="A1:R29"/>
  <sheetViews>
    <sheetView showGridLines="0" zoomScale="85" zoomScaleNormal="85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163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301" t="str">
        <f>'Mod. B-E Linea'!C60</f>
        <v>Biglietto corsa semplice collegamento porti e aeroporti</v>
      </c>
      <c r="B11" s="301"/>
      <c r="C11" s="301"/>
      <c r="D11" s="301"/>
      <c r="E11" s="301"/>
      <c r="F11" s="301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35</v>
      </c>
      <c r="C15" s="144"/>
      <c r="D15" s="145">
        <f aca="true" t="shared" si="0" ref="D15:D20">IF($F$9&gt;=$A15,IF(B15&lt;&gt;0,C15*$L$15,0))</f>
        <v>0</v>
      </c>
      <c r="E15" s="145">
        <f aca="true" t="shared" si="1" ref="E15:E20">IF($F$9&gt;=$A15,IF(C15&lt;&gt;0,D15*$H15,0))</f>
        <v>0</v>
      </c>
      <c r="F15" s="146">
        <f aca="true" t="shared" si="2" ref="F15:F20">IF($F$9&gt;=$A15,IF(D15&lt;&gt;0,C15*J15,0))</f>
        <v>0</v>
      </c>
      <c r="H15" s="147">
        <f aca="true" t="shared" si="3" ref="H15:H20">IF($F$9&gt;=A16,(B15-B14)/2+B14,$F$9)</f>
        <v>0</v>
      </c>
      <c r="J15" s="168">
        <v>4</v>
      </c>
      <c r="L15" s="128">
        <v>1</v>
      </c>
      <c r="N15"/>
      <c r="O15"/>
      <c r="P15"/>
      <c r="Q15"/>
      <c r="R15" s="186"/>
    </row>
    <row r="16" spans="1:18" s="178" customFormat="1" ht="15" customHeight="1">
      <c r="A16" s="183">
        <f>B15</f>
        <v>35</v>
      </c>
      <c r="B16" s="183">
        <v>50</v>
      </c>
      <c r="C16" s="144"/>
      <c r="D16" s="145" t="b">
        <f t="shared" si="0"/>
        <v>0</v>
      </c>
      <c r="E16" s="145" t="b">
        <f t="shared" si="1"/>
        <v>0</v>
      </c>
      <c r="F16" s="146" t="b">
        <f t="shared" si="2"/>
        <v>0</v>
      </c>
      <c r="H16" s="147">
        <f t="shared" si="3"/>
        <v>0</v>
      </c>
      <c r="J16" s="168">
        <v>6</v>
      </c>
      <c r="N16"/>
      <c r="O16"/>
      <c r="P16"/>
      <c r="Q16"/>
      <c r="R16" s="186"/>
    </row>
    <row r="17" spans="1:18" s="178" customFormat="1" ht="15" customHeight="1">
      <c r="A17" s="183">
        <f>B16</f>
        <v>50</v>
      </c>
      <c r="B17" s="183">
        <v>70</v>
      </c>
      <c r="C17" s="144"/>
      <c r="D17" s="145" t="b">
        <f t="shared" si="0"/>
        <v>0</v>
      </c>
      <c r="E17" s="145" t="b">
        <f t="shared" si="1"/>
        <v>0</v>
      </c>
      <c r="F17" s="146" t="b">
        <f t="shared" si="2"/>
        <v>0</v>
      </c>
      <c r="H17" s="147">
        <f t="shared" si="3"/>
        <v>0</v>
      </c>
      <c r="J17" s="168">
        <v>8</v>
      </c>
      <c r="N17"/>
      <c r="O17"/>
      <c r="P17"/>
      <c r="Q17"/>
      <c r="R17" s="186"/>
    </row>
    <row r="18" spans="1:18" s="178" customFormat="1" ht="15" customHeight="1">
      <c r="A18" s="183">
        <f>B17</f>
        <v>70</v>
      </c>
      <c r="B18" s="183">
        <v>110</v>
      </c>
      <c r="C18" s="144"/>
      <c r="D18" s="145" t="b">
        <f t="shared" si="0"/>
        <v>0</v>
      </c>
      <c r="E18" s="145" t="b">
        <f t="shared" si="1"/>
        <v>0</v>
      </c>
      <c r="F18" s="146" t="b">
        <f t="shared" si="2"/>
        <v>0</v>
      </c>
      <c r="H18" s="147">
        <f t="shared" si="3"/>
        <v>0</v>
      </c>
      <c r="J18" s="168">
        <v>12</v>
      </c>
      <c r="N18"/>
      <c r="O18"/>
      <c r="P18"/>
      <c r="Q18"/>
      <c r="R18" s="186"/>
    </row>
    <row r="19" spans="1:18" s="178" customFormat="1" ht="15" customHeight="1">
      <c r="A19" s="183">
        <f>B18</f>
        <v>110</v>
      </c>
      <c r="B19" s="183">
        <v>200</v>
      </c>
      <c r="C19" s="144"/>
      <c r="D19" s="145" t="b">
        <f t="shared" si="0"/>
        <v>0</v>
      </c>
      <c r="E19" s="145" t="b">
        <f t="shared" si="1"/>
        <v>0</v>
      </c>
      <c r="F19" s="146" t="b">
        <f t="shared" si="2"/>
        <v>0</v>
      </c>
      <c r="H19" s="147">
        <f t="shared" si="3"/>
        <v>0</v>
      </c>
      <c r="J19" s="168">
        <v>16</v>
      </c>
      <c r="N19"/>
      <c r="O19"/>
      <c r="P19"/>
      <c r="Q19"/>
      <c r="R19" s="186"/>
    </row>
    <row r="20" spans="1:18" s="178" customFormat="1" ht="15" customHeight="1">
      <c r="A20" s="183">
        <f>B19</f>
        <v>200</v>
      </c>
      <c r="B20" s="189">
        <v>350</v>
      </c>
      <c r="C20" s="144"/>
      <c r="D20" s="145" t="b">
        <f t="shared" si="0"/>
        <v>0</v>
      </c>
      <c r="E20" s="145" t="b">
        <f t="shared" si="1"/>
        <v>0</v>
      </c>
      <c r="F20" s="146" t="b">
        <f t="shared" si="2"/>
        <v>0</v>
      </c>
      <c r="H20" s="147">
        <f t="shared" si="3"/>
        <v>0</v>
      </c>
      <c r="J20" s="168">
        <v>20</v>
      </c>
      <c r="N20"/>
      <c r="O20"/>
      <c r="P20"/>
      <c r="Q20"/>
      <c r="R20" s="186"/>
    </row>
    <row r="21" spans="1:6" s="178" customFormat="1" ht="23.25" customHeight="1">
      <c r="A21" s="291" t="s">
        <v>122</v>
      </c>
      <c r="B21" s="291"/>
      <c r="C21" s="152">
        <f>SUM(C15:C20)</f>
        <v>0</v>
      </c>
      <c r="D21" s="152">
        <f>SUM(D15:D20)</f>
        <v>0</v>
      </c>
      <c r="E21" s="152">
        <f>SUM(E15:E20)</f>
        <v>0</v>
      </c>
      <c r="F21" s="153">
        <f>SUM(F15:F20)</f>
        <v>0</v>
      </c>
    </row>
    <row r="22" spans="1:6" s="178" customFormat="1" ht="23.25" customHeight="1">
      <c r="A22" s="177"/>
      <c r="B22" s="177"/>
      <c r="C22" s="177"/>
      <c r="D22" s="177"/>
      <c r="E22" s="177"/>
      <c r="F22" s="177"/>
    </row>
    <row r="23" spans="1:7" s="11" customFormat="1" ht="15" customHeight="1">
      <c r="A23" s="187" t="s">
        <v>123</v>
      </c>
      <c r="B23" s="154">
        <f>Autocertificazione!B41</f>
        <v>0</v>
      </c>
      <c r="C23" s="111"/>
      <c r="D23" s="294" t="s">
        <v>124</v>
      </c>
      <c r="E23" s="294"/>
      <c r="F23" s="294"/>
      <c r="G23" s="188"/>
    </row>
    <row r="24" spans="1:7" s="11" customFormat="1" ht="15" customHeight="1">
      <c r="A24" s="187"/>
      <c r="B24" s="155"/>
      <c r="C24" s="187"/>
      <c r="D24" s="294" t="s">
        <v>125</v>
      </c>
      <c r="E24" s="294"/>
      <c r="F24" s="294"/>
      <c r="G24" s="188"/>
    </row>
    <row r="25" spans="1:7" s="11" customFormat="1" ht="15.75" customHeight="1">
      <c r="A25" s="187"/>
      <c r="B25" s="187"/>
      <c r="C25" s="187"/>
      <c r="D25" s="292"/>
      <c r="E25" s="292"/>
      <c r="F25" s="292"/>
      <c r="G25" s="112"/>
    </row>
    <row r="26" spans="1:7" s="11" customFormat="1" ht="14.25" customHeight="1">
      <c r="A26" s="187"/>
      <c r="B26" s="187"/>
      <c r="C26" s="187"/>
      <c r="D26" s="293"/>
      <c r="E26" s="293"/>
      <c r="F26" s="293"/>
      <c r="G26" s="112"/>
    </row>
    <row r="27" spans="1:7" s="178" customFormat="1" ht="9" customHeight="1">
      <c r="A27" s="176"/>
      <c r="B27" s="176"/>
      <c r="C27" s="176"/>
      <c r="D27" s="176"/>
      <c r="E27" s="176"/>
      <c r="F27" s="176"/>
      <c r="G27" s="177"/>
    </row>
    <row r="28" spans="1:6" s="178" customFormat="1" ht="12.75">
      <c r="A28" s="177"/>
      <c r="B28" s="177"/>
      <c r="C28" s="177"/>
      <c r="D28" s="177"/>
      <c r="E28" s="177"/>
      <c r="F28" s="177"/>
    </row>
    <row r="29" spans="1:4" s="178" customFormat="1" ht="39" customHeight="1">
      <c r="A29" s="279" t="s">
        <v>164</v>
      </c>
      <c r="B29" s="279"/>
      <c r="C29" s="280"/>
      <c r="D29" s="280"/>
    </row>
    <row r="30" s="178" customFormat="1" ht="12.75"/>
    <row r="31" s="178" customFormat="1" ht="12.75"/>
    <row r="32" s="178" customFormat="1" ht="12.75"/>
    <row r="33" s="178" customFormat="1" ht="12.75"/>
    <row r="34" s="178" customFormat="1" ht="12.75"/>
    <row r="35" s="178" customFormat="1" ht="12.75"/>
    <row r="36" s="178" customFormat="1" ht="12.75"/>
    <row r="37" s="178" customFormat="1" ht="12.75"/>
    <row r="38" s="178" customFormat="1" ht="12.75"/>
    <row r="39" s="178" customFormat="1" ht="12.75"/>
    <row r="40" s="178" customFormat="1" ht="12.75"/>
    <row r="41" s="178" customFormat="1" ht="12.75"/>
    <row r="42" s="178" customFormat="1" ht="12.75"/>
    <row r="43" s="178" customFormat="1" ht="12.75"/>
    <row r="44" s="178" customFormat="1" ht="12.75"/>
    <row r="45" s="178" customFormat="1" ht="12.75"/>
    <row r="46" s="178" customFormat="1" ht="12.75"/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</sheetData>
  <sheetProtection sheet="1" selectLockedCells="1"/>
  <mergeCells count="15">
    <mergeCell ref="A4:C4"/>
    <mergeCell ref="B9:C9"/>
    <mergeCell ref="B8:E8"/>
    <mergeCell ref="B7:E7"/>
    <mergeCell ref="J12:J13"/>
    <mergeCell ref="A29:D29"/>
    <mergeCell ref="A10:B10"/>
    <mergeCell ref="D24:F24"/>
    <mergeCell ref="D25:F26"/>
    <mergeCell ref="A3:G3"/>
    <mergeCell ref="A11:F11"/>
    <mergeCell ref="A12:B12"/>
    <mergeCell ref="D23:F23"/>
    <mergeCell ref="A6:E6"/>
    <mergeCell ref="A21:B2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S51"/>
  <sheetViews>
    <sheetView showGridLines="0" zoomScale="85" zoomScaleNormal="85" zoomScalePageLayoutView="0" workbookViewId="0" topLeftCell="A1">
      <selection activeCell="C17" sqref="C17"/>
    </sheetView>
  </sheetViews>
  <sheetFormatPr defaultColWidth="8.7109375" defaultRowHeight="12.75"/>
  <cols>
    <col min="1" max="4" width="17.00390625" style="126" customWidth="1"/>
    <col min="5" max="5" width="20.140625" style="126" customWidth="1"/>
    <col min="6" max="6" width="23.8515625" style="126" customWidth="1"/>
    <col min="7" max="7" width="8.7109375" style="127" customWidth="1"/>
    <col min="8" max="8" width="11.00390625" style="126" customWidth="1"/>
    <col min="9" max="9" width="7.140625" style="127" customWidth="1"/>
    <col min="10" max="10" width="12.7109375" style="126" customWidth="1"/>
    <col min="11" max="11" width="8.7109375" style="127" customWidth="1"/>
    <col min="12" max="12" width="10.57421875" style="126" customWidth="1"/>
    <col min="13" max="16384" width="8.7109375" style="127" customWidth="1"/>
  </cols>
  <sheetData>
    <row r="1" spans="1:7" ht="24" customHeight="1">
      <c r="A1" s="51"/>
      <c r="B1" s="51"/>
      <c r="C1" s="51"/>
      <c r="D1" s="51"/>
      <c r="E1" s="51"/>
      <c r="F1" s="51"/>
      <c r="G1" s="53"/>
    </row>
    <row r="2" spans="1:7" ht="15" customHeight="1">
      <c r="A2" s="55"/>
      <c r="B2" s="55"/>
      <c r="C2" s="55"/>
      <c r="D2" s="55"/>
      <c r="E2" s="55"/>
      <c r="F2" s="55"/>
      <c r="G2" s="55"/>
    </row>
    <row r="3" spans="1:7" s="54" customFormat="1" ht="95.25" customHeight="1">
      <c r="A3" s="259"/>
      <c r="B3" s="260"/>
      <c r="C3" s="260"/>
      <c r="D3" s="260"/>
      <c r="E3" s="260"/>
      <c r="F3" s="260"/>
      <c r="G3" s="260"/>
    </row>
    <row r="4" spans="1:6" s="128" customFormat="1" ht="34.5" customHeight="1">
      <c r="A4" s="262" t="s">
        <v>126</v>
      </c>
      <c r="B4" s="262"/>
      <c r="C4" s="262"/>
      <c r="D4" s="55"/>
      <c r="E4" s="55"/>
      <c r="F4" s="55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28" customFormat="1" ht="17.25" customHeight="1">
      <c r="A6" s="269"/>
      <c r="B6" s="269"/>
      <c r="C6" s="269"/>
      <c r="D6" s="269"/>
      <c r="E6" s="270"/>
      <c r="F6" s="136"/>
    </row>
    <row r="7" spans="1:6" s="128" customFormat="1" ht="24.75" customHeight="1">
      <c r="A7" s="137" t="s">
        <v>29</v>
      </c>
      <c r="B7" s="264">
        <f>Autocertificazione!D10</f>
        <v>0</v>
      </c>
      <c r="C7" s="265"/>
      <c r="D7" s="265"/>
      <c r="E7" s="266"/>
      <c r="F7" s="138">
        <f>'Mod. B-E Linea'!G7</f>
        <v>0</v>
      </c>
    </row>
    <row r="8" spans="1:6" s="128" customFormat="1" ht="24.75" customHeight="1">
      <c r="A8" s="137" t="s">
        <v>31</v>
      </c>
      <c r="B8" s="267">
        <f>'Mod. B-E Linea'!C10</f>
        <v>0</v>
      </c>
      <c r="C8" s="267"/>
      <c r="D8" s="267"/>
      <c r="E8" s="267"/>
      <c r="F8" s="131"/>
    </row>
    <row r="9" spans="1:6" s="128" customFormat="1" ht="24.75" customHeight="1">
      <c r="A9" s="137" t="s">
        <v>32</v>
      </c>
      <c r="B9" s="268">
        <f>'Mod. B-E Linea'!C11</f>
        <v>0</v>
      </c>
      <c r="C9" s="268"/>
      <c r="D9" s="55"/>
      <c r="E9" s="139" t="s">
        <v>27</v>
      </c>
      <c r="F9" s="140">
        <f>'Mod. B-E Linea'!G7</f>
        <v>0</v>
      </c>
    </row>
    <row r="10" spans="1:6" s="128" customFormat="1" ht="38.25" customHeight="1">
      <c r="A10" s="263"/>
      <c r="B10" s="263"/>
      <c r="C10" s="135"/>
      <c r="D10" s="114"/>
      <c r="E10" s="114"/>
      <c r="F10" s="114"/>
    </row>
    <row r="11" spans="1:8" s="128" customFormat="1" ht="38.25">
      <c r="A11" s="256" t="str">
        <f>'Mod. B-E Linea'!C26</f>
        <v>Biglietto corsa semplice </v>
      </c>
      <c r="B11" s="256"/>
      <c r="C11" s="256"/>
      <c r="D11" s="256"/>
      <c r="E11" s="256"/>
      <c r="F11" s="256"/>
      <c r="H11" s="141" t="s">
        <v>127</v>
      </c>
    </row>
    <row r="12" spans="1:11" s="128" customFormat="1" ht="29.25" customHeight="1">
      <c r="A12" s="257" t="s">
        <v>128</v>
      </c>
      <c r="B12" s="258"/>
      <c r="C12" s="85" t="s">
        <v>51</v>
      </c>
      <c r="D12" s="85" t="s">
        <v>129</v>
      </c>
      <c r="E12" s="85" t="s">
        <v>53</v>
      </c>
      <c r="F12" s="85" t="s">
        <v>54</v>
      </c>
      <c r="H12" s="141"/>
      <c r="J12" s="252" t="s">
        <v>130</v>
      </c>
      <c r="K12" s="134"/>
    </row>
    <row r="13" spans="1:12" s="128" customFormat="1" ht="25.5" customHeight="1">
      <c r="A13" s="85" t="s">
        <v>131</v>
      </c>
      <c r="B13" s="85" t="s">
        <v>132</v>
      </c>
      <c r="C13" s="85"/>
      <c r="D13" s="85"/>
      <c r="E13" s="85" t="s">
        <v>133</v>
      </c>
      <c r="F13" s="84"/>
      <c r="H13" s="142" t="s">
        <v>134</v>
      </c>
      <c r="J13" s="253"/>
      <c r="K13" s="134"/>
      <c r="L13" s="143" t="s">
        <v>135</v>
      </c>
    </row>
    <row r="14" spans="1:6" s="128" customFormat="1" ht="15.75" customHeight="1">
      <c r="A14" s="85"/>
      <c r="B14" s="85"/>
      <c r="C14" s="85" t="s">
        <v>57</v>
      </c>
      <c r="D14" s="85" t="s">
        <v>57</v>
      </c>
      <c r="E14" s="85" t="s">
        <v>57</v>
      </c>
      <c r="F14" s="85" t="s">
        <v>58</v>
      </c>
    </row>
    <row r="15" spans="1:19" s="128" customFormat="1" ht="15.75" customHeight="1">
      <c r="A15" s="85">
        <v>0</v>
      </c>
      <c r="B15" s="85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48">
        <v>1.2</v>
      </c>
      <c r="L15" s="128">
        <v>1</v>
      </c>
      <c r="N15" s="149"/>
      <c r="Q15" s="150"/>
      <c r="R15" s="150"/>
      <c r="S15" s="151"/>
    </row>
    <row r="16" spans="1:19" s="128" customFormat="1" ht="15.75" customHeight="1">
      <c r="A16" s="85">
        <f aca="true" t="shared" si="2" ref="A16:A37">B15</f>
        <v>10</v>
      </c>
      <c r="B16" s="85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48">
        <v>1.5</v>
      </c>
      <c r="N16" s="149"/>
      <c r="Q16" s="150"/>
      <c r="R16" s="150"/>
      <c r="S16" s="151"/>
    </row>
    <row r="17" spans="1:19" s="128" customFormat="1" ht="15.75" customHeight="1">
      <c r="A17" s="85">
        <f t="shared" si="2"/>
        <v>15</v>
      </c>
      <c r="B17" s="85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48">
        <v>2</v>
      </c>
      <c r="N17" s="149"/>
      <c r="Q17" s="150"/>
      <c r="R17" s="150"/>
      <c r="S17" s="151"/>
    </row>
    <row r="18" spans="1:19" s="128" customFormat="1" ht="15.75" customHeight="1">
      <c r="A18" s="85">
        <f t="shared" si="2"/>
        <v>20</v>
      </c>
      <c r="B18" s="85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48">
        <v>2</v>
      </c>
      <c r="N18" s="149"/>
      <c r="Q18" s="150"/>
      <c r="R18" s="150"/>
      <c r="S18" s="151"/>
    </row>
    <row r="19" spans="1:19" s="128" customFormat="1" ht="15.75" customHeight="1">
      <c r="A19" s="85">
        <f t="shared" si="2"/>
        <v>25</v>
      </c>
      <c r="B19" s="85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48">
        <v>2.5</v>
      </c>
      <c r="N19" s="149"/>
      <c r="Q19" s="150"/>
      <c r="R19" s="150"/>
      <c r="S19" s="151"/>
    </row>
    <row r="20" spans="1:19" s="128" customFormat="1" ht="15.75" customHeight="1">
      <c r="A20" s="85">
        <f t="shared" si="2"/>
        <v>30</v>
      </c>
      <c r="B20" s="85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48">
        <v>3</v>
      </c>
      <c r="N20" s="149"/>
      <c r="Q20" s="150"/>
      <c r="R20" s="150"/>
      <c r="S20" s="151"/>
    </row>
    <row r="21" spans="1:19" s="128" customFormat="1" ht="15.75" customHeight="1">
      <c r="A21" s="85">
        <f t="shared" si="2"/>
        <v>40</v>
      </c>
      <c r="B21" s="85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48">
        <v>3.5</v>
      </c>
      <c r="N21" s="149"/>
      <c r="Q21" s="150"/>
      <c r="R21" s="150"/>
      <c r="S21" s="151"/>
    </row>
    <row r="22" spans="1:19" s="128" customFormat="1" ht="15.75" customHeight="1">
      <c r="A22" s="85">
        <f t="shared" si="2"/>
        <v>50</v>
      </c>
      <c r="B22" s="85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48">
        <v>4.5</v>
      </c>
      <c r="N22" s="149"/>
      <c r="Q22" s="150"/>
      <c r="R22" s="150"/>
      <c r="S22" s="151"/>
    </row>
    <row r="23" spans="1:19" s="128" customFormat="1" ht="15.75" customHeight="1">
      <c r="A23" s="85">
        <f t="shared" si="2"/>
        <v>60</v>
      </c>
      <c r="B23" s="85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48">
        <v>5</v>
      </c>
      <c r="N23" s="149"/>
      <c r="Q23" s="150"/>
      <c r="R23" s="150"/>
      <c r="S23" s="151"/>
    </row>
    <row r="24" spans="1:19" s="128" customFormat="1" ht="15.75" customHeight="1">
      <c r="A24" s="85">
        <f t="shared" si="2"/>
        <v>70</v>
      </c>
      <c r="B24" s="85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48">
        <v>6</v>
      </c>
      <c r="N24" s="149"/>
      <c r="Q24" s="150"/>
      <c r="R24" s="150"/>
      <c r="S24" s="151"/>
    </row>
    <row r="25" spans="1:19" s="128" customFormat="1" ht="15.75" customHeight="1">
      <c r="A25" s="85">
        <f t="shared" si="2"/>
        <v>90</v>
      </c>
      <c r="B25" s="85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48">
        <v>7</v>
      </c>
      <c r="N25" s="149"/>
      <c r="Q25" s="150"/>
      <c r="R25" s="150"/>
      <c r="S25" s="151"/>
    </row>
    <row r="26" spans="1:19" s="128" customFormat="1" ht="15.75" customHeight="1">
      <c r="A26" s="85">
        <f t="shared" si="2"/>
        <v>110</v>
      </c>
      <c r="B26" s="85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48">
        <v>8</v>
      </c>
      <c r="N26" s="149"/>
      <c r="Q26" s="150"/>
      <c r="R26" s="150"/>
      <c r="S26" s="151"/>
    </row>
    <row r="27" spans="1:19" s="128" customFormat="1" ht="15.75" customHeight="1">
      <c r="A27" s="85">
        <f t="shared" si="2"/>
        <v>130</v>
      </c>
      <c r="B27" s="85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48">
        <v>10</v>
      </c>
      <c r="N27" s="149"/>
      <c r="Q27" s="150"/>
      <c r="R27" s="150"/>
      <c r="S27" s="151"/>
    </row>
    <row r="28" spans="1:19" s="128" customFormat="1" ht="15.75" customHeight="1">
      <c r="A28" s="85">
        <f t="shared" si="2"/>
        <v>150</v>
      </c>
      <c r="B28" s="85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48">
        <v>11</v>
      </c>
      <c r="N28" s="149"/>
      <c r="Q28" s="150"/>
      <c r="R28" s="150"/>
      <c r="S28" s="151"/>
    </row>
    <row r="29" spans="1:19" s="128" customFormat="1" ht="15.75" customHeight="1">
      <c r="A29" s="85">
        <f t="shared" si="2"/>
        <v>170</v>
      </c>
      <c r="B29" s="85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48">
        <v>12</v>
      </c>
      <c r="N29" s="149"/>
      <c r="Q29" s="150"/>
      <c r="R29" s="150"/>
      <c r="S29" s="151"/>
    </row>
    <row r="30" spans="1:19" s="128" customFormat="1" ht="15.75" customHeight="1">
      <c r="A30" s="85">
        <f t="shared" si="2"/>
        <v>190</v>
      </c>
      <c r="B30" s="85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48">
        <v>13</v>
      </c>
      <c r="N30" s="149"/>
      <c r="Q30" s="150"/>
      <c r="R30" s="150"/>
      <c r="S30" s="151"/>
    </row>
    <row r="31" spans="1:19" s="128" customFormat="1" ht="15.75" customHeight="1">
      <c r="A31" s="85">
        <f t="shared" si="2"/>
        <v>210</v>
      </c>
      <c r="B31" s="85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48">
        <v>14.5</v>
      </c>
      <c r="N31" s="149"/>
      <c r="Q31" s="150"/>
      <c r="R31" s="150"/>
      <c r="S31" s="151"/>
    </row>
    <row r="32" spans="1:19" s="128" customFormat="1" ht="15.75" customHeight="1">
      <c r="A32" s="85">
        <f t="shared" si="2"/>
        <v>230</v>
      </c>
      <c r="B32" s="85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48">
        <v>15.5</v>
      </c>
      <c r="N32" s="149"/>
      <c r="Q32" s="150"/>
      <c r="R32" s="150"/>
      <c r="S32" s="151"/>
    </row>
    <row r="33" spans="1:19" s="128" customFormat="1" ht="15.75" customHeight="1">
      <c r="A33" s="85">
        <f t="shared" si="2"/>
        <v>250</v>
      </c>
      <c r="B33" s="85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48">
        <v>16.5</v>
      </c>
      <c r="N33" s="149"/>
      <c r="Q33" s="150"/>
      <c r="R33" s="150"/>
      <c r="S33" s="151"/>
    </row>
    <row r="34" spans="1:19" s="128" customFormat="1" ht="15.75" customHeight="1">
      <c r="A34" s="85">
        <f t="shared" si="2"/>
        <v>270</v>
      </c>
      <c r="B34" s="85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48">
        <v>17.5</v>
      </c>
      <c r="N34" s="149"/>
      <c r="Q34" s="150"/>
      <c r="R34" s="150"/>
      <c r="S34" s="151"/>
    </row>
    <row r="35" spans="1:19" s="128" customFormat="1" ht="15.75" customHeight="1">
      <c r="A35" s="85">
        <f t="shared" si="2"/>
        <v>290</v>
      </c>
      <c r="B35" s="85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48">
        <v>19</v>
      </c>
      <c r="N35" s="149"/>
      <c r="Q35" s="150"/>
      <c r="R35" s="150"/>
      <c r="S35" s="151"/>
    </row>
    <row r="36" spans="1:19" s="128" customFormat="1" ht="15.75" customHeight="1">
      <c r="A36" s="85">
        <f t="shared" si="2"/>
        <v>310</v>
      </c>
      <c r="B36" s="85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48">
        <v>20</v>
      </c>
      <c r="N36" s="149"/>
      <c r="Q36" s="150"/>
      <c r="R36" s="150"/>
      <c r="S36" s="151"/>
    </row>
    <row r="37" spans="1:19" s="128" customFormat="1" ht="15.75" customHeight="1">
      <c r="A37" s="85">
        <f t="shared" si="2"/>
        <v>330</v>
      </c>
      <c r="B37" s="85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48">
        <v>21</v>
      </c>
      <c r="N37" s="149"/>
      <c r="Q37" s="150"/>
      <c r="R37" s="150"/>
      <c r="S37" s="151"/>
    </row>
    <row r="38" spans="1:6" s="128" customFormat="1" ht="29.25" customHeight="1">
      <c r="A38" s="254" t="s">
        <v>122</v>
      </c>
      <c r="B38" s="254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28" customFormat="1" ht="12.75">
      <c r="A39" s="114"/>
      <c r="B39" s="114"/>
      <c r="C39" s="114"/>
      <c r="D39" s="114"/>
      <c r="E39" s="114"/>
      <c r="F39" s="114"/>
    </row>
    <row r="40" spans="1:6" s="54" customFormat="1" ht="15" customHeight="1">
      <c r="A40" s="51" t="s">
        <v>123</v>
      </c>
      <c r="B40" s="154">
        <f>Autocertificazione!B41</f>
        <v>0</v>
      </c>
      <c r="C40" s="111"/>
      <c r="D40" s="234" t="s">
        <v>124</v>
      </c>
      <c r="E40" s="235"/>
      <c r="F40" s="235"/>
    </row>
    <row r="41" spans="1:6" s="54" customFormat="1" ht="15" customHeight="1">
      <c r="A41" s="51"/>
      <c r="B41" s="155"/>
      <c r="C41" s="51"/>
      <c r="D41" s="234" t="s">
        <v>125</v>
      </c>
      <c r="E41" s="235"/>
      <c r="F41" s="235"/>
    </row>
    <row r="42" spans="1:7" s="54" customFormat="1" ht="15.75" customHeight="1">
      <c r="A42" s="51"/>
      <c r="B42" s="51"/>
      <c r="C42" s="51"/>
      <c r="D42" s="238"/>
      <c r="E42" s="239"/>
      <c r="F42" s="239"/>
      <c r="G42" s="113"/>
    </row>
    <row r="43" spans="1:6" s="54" customFormat="1" ht="14.25" customHeight="1">
      <c r="A43" s="51"/>
      <c r="B43" s="51"/>
      <c r="C43" s="51"/>
      <c r="D43" s="240"/>
      <c r="E43" s="240"/>
      <c r="F43" s="240"/>
    </row>
    <row r="44" spans="1:6" s="128" customFormat="1" ht="9" customHeight="1">
      <c r="A44" s="114"/>
      <c r="B44" s="114"/>
      <c r="C44" s="114"/>
      <c r="D44" s="114"/>
      <c r="E44" s="114"/>
      <c r="F44" s="114"/>
    </row>
    <row r="45" spans="1:6" s="128" customFormat="1" ht="16.5" customHeight="1">
      <c r="A45" s="114"/>
      <c r="B45" s="114"/>
      <c r="C45" s="114"/>
      <c r="D45" s="114"/>
      <c r="E45" s="114"/>
      <c r="F45" s="114"/>
    </row>
    <row r="46" spans="1:4" s="128" customFormat="1" ht="54.75" customHeight="1">
      <c r="A46" s="233" t="s">
        <v>136</v>
      </c>
      <c r="B46" s="233"/>
      <c r="C46" s="261"/>
      <c r="D46" s="261"/>
    </row>
    <row r="47" s="128" customFormat="1" ht="12.75"/>
    <row r="48" spans="4:6" s="128" customFormat="1" ht="12.75">
      <c r="D48" s="156"/>
      <c r="E48" s="156"/>
      <c r="F48" s="156"/>
    </row>
    <row r="49" spans="1:5" s="128" customFormat="1" ht="12.75">
      <c r="A49" s="255"/>
      <c r="B49" s="255"/>
      <c r="C49" s="255"/>
      <c r="D49" s="255"/>
      <c r="E49" s="255"/>
    </row>
    <row r="50" spans="1:5" s="128" customFormat="1" ht="12.75">
      <c r="A50" s="255"/>
      <c r="B50" s="255"/>
      <c r="C50" s="255"/>
      <c r="D50" s="255"/>
      <c r="E50" s="255"/>
    </row>
    <row r="51" spans="1:5" s="128" customFormat="1" ht="12.75">
      <c r="A51" s="255"/>
      <c r="B51" s="255"/>
      <c r="C51" s="255"/>
      <c r="D51" s="255"/>
      <c r="E51" s="255"/>
    </row>
    <row r="52" s="128" customFormat="1" ht="71.25" customHeight="1"/>
    <row r="53" s="128" customFormat="1" ht="84" customHeight="1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  <row r="93" s="128" customFormat="1" ht="12.75"/>
    <row r="94" s="128" customFormat="1" ht="12.75"/>
    <row r="95" s="128" customFormat="1" ht="12.75"/>
    <row r="96" s="128" customFormat="1" ht="12.75"/>
    <row r="97" s="128" customFormat="1" ht="12.75"/>
    <row r="98" s="128" customFormat="1" ht="12.75"/>
    <row r="99" s="128" customFormat="1" ht="12.75"/>
    <row r="100" s="128" customFormat="1" ht="12.75"/>
    <row r="101" s="128" customFormat="1" ht="12.75"/>
    <row r="102" s="128" customFormat="1" ht="12.75"/>
    <row r="103" s="128" customFormat="1" ht="12.75"/>
    <row r="104" s="128" customFormat="1" ht="12.75"/>
    <row r="105" s="128" customFormat="1" ht="12.75"/>
    <row r="106" s="128" customFormat="1" ht="12.75"/>
    <row r="107" s="128" customFormat="1" ht="12.75"/>
    <row r="108" s="128" customFormat="1" ht="12.75"/>
    <row r="109" s="128" customFormat="1" ht="12.75"/>
    <row r="110" s="128" customFormat="1" ht="12.75"/>
    <row r="111" s="128" customFormat="1" ht="12.75"/>
    <row r="112" s="128" customFormat="1" ht="12.75"/>
    <row r="113" s="128" customFormat="1" ht="12.75"/>
    <row r="114" s="128" customFormat="1" ht="12.75"/>
    <row r="115" s="128" customFormat="1" ht="12.75"/>
    <row r="116" s="128" customFormat="1" ht="12.75"/>
    <row r="117" s="128" customFormat="1" ht="12.75"/>
    <row r="118" s="128" customFormat="1" ht="12.75"/>
    <row r="119" s="128" customFormat="1" ht="12.75"/>
    <row r="120" s="128" customFormat="1" ht="12.75"/>
    <row r="121" s="128" customFormat="1" ht="12.75"/>
    <row r="122" s="128" customFormat="1" ht="12.75"/>
    <row r="123" s="128" customFormat="1" ht="12.75"/>
    <row r="124" s="128" customFormat="1" ht="12.75"/>
    <row r="125" s="128" customFormat="1" ht="12.75"/>
    <row r="126" s="128" customFormat="1" ht="12.75"/>
    <row r="127" s="128" customFormat="1" ht="12.75"/>
    <row r="128" s="128" customFormat="1" ht="12.75"/>
    <row r="129" s="128" customFormat="1" ht="12.75"/>
    <row r="130" s="128" customFormat="1" ht="12.75"/>
    <row r="131" s="128" customFormat="1" ht="12.75"/>
    <row r="132" s="128" customFormat="1" ht="12.75"/>
    <row r="133" s="128" customFormat="1" ht="12.75"/>
    <row r="134" s="128" customFormat="1" ht="12.75"/>
    <row r="135" s="128" customFormat="1" ht="12.75"/>
    <row r="136" s="128" customFormat="1" ht="12.75"/>
    <row r="137" s="128" customFormat="1" ht="12.75"/>
    <row r="138" s="128" customFormat="1" ht="12.75"/>
    <row r="139" s="128" customFormat="1" ht="12.75"/>
    <row r="140" s="128" customFormat="1" ht="12.75"/>
    <row r="141" s="128" customFormat="1" ht="12.75"/>
    <row r="142" s="128" customFormat="1" ht="12.75"/>
    <row r="143" s="128" customFormat="1" ht="12.75"/>
    <row r="144" s="128" customFormat="1" ht="12.75"/>
    <row r="145" s="128" customFormat="1" ht="12.75"/>
    <row r="146" s="128" customFormat="1" ht="12.75"/>
    <row r="147" s="128" customFormat="1" ht="12.75"/>
    <row r="148" s="128" customFormat="1" ht="12.75"/>
    <row r="149" s="128" customFormat="1" ht="12.75"/>
    <row r="150" s="128" customFormat="1" ht="12.75"/>
    <row r="151" s="128" customFormat="1" ht="12.75"/>
    <row r="152" s="128" customFormat="1" ht="12.75"/>
    <row r="153" s="128" customFormat="1" ht="12.75"/>
    <row r="154" s="128" customFormat="1" ht="12.75"/>
    <row r="155" s="128" customFormat="1" ht="12.75"/>
    <row r="156" s="128" customFormat="1" ht="12.75"/>
    <row r="157" s="128" customFormat="1" ht="12.75"/>
    <row r="158" s="128" customFormat="1" ht="12.75"/>
    <row r="159" s="128" customFormat="1" ht="12.75"/>
    <row r="160" s="128" customFormat="1" ht="12.75"/>
    <row r="161" s="128" customFormat="1" ht="12.75"/>
    <row r="162" s="128" customFormat="1" ht="12.75"/>
    <row r="163" s="128" customFormat="1" ht="12.75"/>
    <row r="164" s="128" customFormat="1" ht="12.75"/>
    <row r="165" s="128" customFormat="1" ht="12.75"/>
    <row r="166" s="128" customFormat="1" ht="12.75"/>
    <row r="167" s="128" customFormat="1" ht="12.75"/>
    <row r="168" s="128" customFormat="1" ht="12.75"/>
    <row r="169" s="128" customFormat="1" ht="12.75"/>
    <row r="170" s="128" customFormat="1" ht="12.75"/>
    <row r="171" s="128" customFormat="1" ht="12.75"/>
    <row r="172" s="128" customFormat="1" ht="12.75"/>
    <row r="173" s="128" customFormat="1" ht="12.75"/>
    <row r="174" s="128" customFormat="1" ht="12.75"/>
    <row r="175" s="128" customFormat="1" ht="12.75"/>
    <row r="176" s="128" customFormat="1" ht="12.75"/>
    <row r="177" s="128" customFormat="1" ht="12.75"/>
    <row r="178" s="128" customFormat="1" ht="12.75"/>
    <row r="179" s="128" customFormat="1" ht="12.75"/>
  </sheetData>
  <sheetProtection sheet="1" selectLockedCells="1"/>
  <mergeCells count="18">
    <mergeCell ref="A3:G3"/>
    <mergeCell ref="A50:E50"/>
    <mergeCell ref="A51:E51"/>
    <mergeCell ref="A46:D46"/>
    <mergeCell ref="A4:C4"/>
    <mergeCell ref="A10:B10"/>
    <mergeCell ref="B7:E7"/>
    <mergeCell ref="B8:E8"/>
    <mergeCell ref="B9:C9"/>
    <mergeCell ref="A6:E6"/>
    <mergeCell ref="J12:J13"/>
    <mergeCell ref="A38:B38"/>
    <mergeCell ref="A49:E49"/>
    <mergeCell ref="A11:F11"/>
    <mergeCell ref="D40:F40"/>
    <mergeCell ref="D41:F41"/>
    <mergeCell ref="D42:F43"/>
    <mergeCell ref="A12:B12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8" r:id="rId4"/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1"/>
  </sheetPr>
  <dimension ref="A1:R39"/>
  <sheetViews>
    <sheetView showGridLines="0" zoomScale="70" zoomScaleNormal="70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165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301" t="str">
        <f>'Mod. B-E Linea'!C61</f>
        <v>Biglietto servizi extraurbani no stop corsa semplice</v>
      </c>
      <c r="B11" s="301"/>
      <c r="C11" s="301"/>
      <c r="D11" s="301"/>
      <c r="E11" s="301"/>
      <c r="F11" s="301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30</v>
      </c>
      <c r="C15" s="144"/>
      <c r="D15" s="145">
        <f aca="true" t="shared" si="0" ref="D15:D30">IF($F$9&gt;=$A15,IF(B15&lt;&gt;0,C15*$L$15,0))</f>
        <v>0</v>
      </c>
      <c r="E15" s="145">
        <f aca="true" t="shared" si="1" ref="E15:E30">IF($F$9&gt;=$A15,IF(C15&lt;&gt;0,D15*$H15,0))</f>
        <v>0</v>
      </c>
      <c r="F15" s="146">
        <f aca="true" t="shared" si="2" ref="F15:F30">IF($F$9&gt;=$A15,IF(D15&lt;&gt;0,C15*J15,0))</f>
        <v>0</v>
      </c>
      <c r="H15" s="147">
        <f aca="true" t="shared" si="3" ref="H15:H30">IF($F$9&gt;=A16,(B15-B14)/2+B14,$F$9)</f>
        <v>0</v>
      </c>
      <c r="J15" s="168">
        <v>4.5</v>
      </c>
      <c r="L15" s="128">
        <v>1</v>
      </c>
      <c r="N15"/>
      <c r="O15"/>
      <c r="P15"/>
      <c r="Q15"/>
      <c r="R15" s="186"/>
    </row>
    <row r="16" spans="1:18" s="178" customFormat="1" ht="15" customHeight="1">
      <c r="A16" s="183">
        <f aca="true" t="shared" si="4" ref="A16:A30">B15</f>
        <v>30</v>
      </c>
      <c r="B16" s="183">
        <v>50</v>
      </c>
      <c r="C16" s="144"/>
      <c r="D16" s="145" t="b">
        <f t="shared" si="0"/>
        <v>0</v>
      </c>
      <c r="E16" s="145" t="b">
        <f t="shared" si="1"/>
        <v>0</v>
      </c>
      <c r="F16" s="146" t="b">
        <f t="shared" si="2"/>
        <v>0</v>
      </c>
      <c r="H16" s="147">
        <f t="shared" si="3"/>
        <v>0</v>
      </c>
      <c r="J16" s="168">
        <v>5.5</v>
      </c>
      <c r="N16"/>
      <c r="O16"/>
      <c r="P16"/>
      <c r="Q16"/>
      <c r="R16" s="186"/>
    </row>
    <row r="17" spans="1:18" s="178" customFormat="1" ht="15" customHeight="1">
      <c r="A17" s="183">
        <f t="shared" si="4"/>
        <v>50</v>
      </c>
      <c r="B17" s="183">
        <v>70</v>
      </c>
      <c r="C17" s="144"/>
      <c r="D17" s="145" t="b">
        <f t="shared" si="0"/>
        <v>0</v>
      </c>
      <c r="E17" s="145" t="b">
        <f t="shared" si="1"/>
        <v>0</v>
      </c>
      <c r="F17" s="146" t="b">
        <f t="shared" si="2"/>
        <v>0</v>
      </c>
      <c r="H17" s="147">
        <f t="shared" si="3"/>
        <v>0</v>
      </c>
      <c r="J17" s="168">
        <v>6.5</v>
      </c>
      <c r="N17"/>
      <c r="O17"/>
      <c r="P17"/>
      <c r="Q17"/>
      <c r="R17" s="186"/>
    </row>
    <row r="18" spans="1:18" s="178" customFormat="1" ht="15" customHeight="1">
      <c r="A18" s="183">
        <f t="shared" si="4"/>
        <v>70</v>
      </c>
      <c r="B18" s="183">
        <v>90</v>
      </c>
      <c r="C18" s="144"/>
      <c r="D18" s="145" t="b">
        <f t="shared" si="0"/>
        <v>0</v>
      </c>
      <c r="E18" s="145" t="b">
        <f t="shared" si="1"/>
        <v>0</v>
      </c>
      <c r="F18" s="146" t="b">
        <f t="shared" si="2"/>
        <v>0</v>
      </c>
      <c r="H18" s="147">
        <f t="shared" si="3"/>
        <v>0</v>
      </c>
      <c r="J18" s="168">
        <v>8</v>
      </c>
      <c r="N18"/>
      <c r="O18"/>
      <c r="P18"/>
      <c r="Q18"/>
      <c r="R18" s="186"/>
    </row>
    <row r="19" spans="1:18" s="178" customFormat="1" ht="15" customHeight="1">
      <c r="A19" s="183">
        <f t="shared" si="4"/>
        <v>90</v>
      </c>
      <c r="B19" s="183">
        <v>110</v>
      </c>
      <c r="C19" s="144"/>
      <c r="D19" s="145" t="b">
        <f t="shared" si="0"/>
        <v>0</v>
      </c>
      <c r="E19" s="145" t="b">
        <f t="shared" si="1"/>
        <v>0</v>
      </c>
      <c r="F19" s="146" t="b">
        <f t="shared" si="2"/>
        <v>0</v>
      </c>
      <c r="H19" s="147">
        <f t="shared" si="3"/>
        <v>0</v>
      </c>
      <c r="J19" s="168">
        <v>9</v>
      </c>
      <c r="N19"/>
      <c r="O19"/>
      <c r="P19"/>
      <c r="Q19"/>
      <c r="R19" s="186"/>
    </row>
    <row r="20" spans="1:18" s="178" customFormat="1" ht="15" customHeight="1">
      <c r="A20" s="183">
        <f t="shared" si="4"/>
        <v>110</v>
      </c>
      <c r="B20" s="183">
        <v>130</v>
      </c>
      <c r="C20" s="144"/>
      <c r="D20" s="145" t="b">
        <f t="shared" si="0"/>
        <v>0</v>
      </c>
      <c r="E20" s="145" t="b">
        <f t="shared" si="1"/>
        <v>0</v>
      </c>
      <c r="F20" s="146" t="b">
        <f t="shared" si="2"/>
        <v>0</v>
      </c>
      <c r="H20" s="147">
        <f t="shared" si="3"/>
        <v>0</v>
      </c>
      <c r="J20" s="168">
        <v>10.5</v>
      </c>
      <c r="N20"/>
      <c r="O20"/>
      <c r="P20"/>
      <c r="Q20"/>
      <c r="R20" s="186"/>
    </row>
    <row r="21" spans="1:18" s="178" customFormat="1" ht="15" customHeight="1">
      <c r="A21" s="183">
        <f t="shared" si="4"/>
        <v>130</v>
      </c>
      <c r="B21" s="183">
        <v>150</v>
      </c>
      <c r="C21" s="144"/>
      <c r="D21" s="145" t="b">
        <f t="shared" si="0"/>
        <v>0</v>
      </c>
      <c r="E21" s="145" t="b">
        <f t="shared" si="1"/>
        <v>0</v>
      </c>
      <c r="F21" s="146" t="b">
        <f t="shared" si="2"/>
        <v>0</v>
      </c>
      <c r="H21" s="147">
        <f t="shared" si="3"/>
        <v>0</v>
      </c>
      <c r="J21" s="168">
        <v>12.5</v>
      </c>
      <c r="N21"/>
      <c r="O21"/>
      <c r="P21"/>
      <c r="Q21"/>
      <c r="R21" s="186"/>
    </row>
    <row r="22" spans="1:18" s="178" customFormat="1" ht="15" customHeight="1">
      <c r="A22" s="183">
        <f t="shared" si="4"/>
        <v>150</v>
      </c>
      <c r="B22" s="183">
        <v>170</v>
      </c>
      <c r="C22" s="144"/>
      <c r="D22" s="145" t="b">
        <f t="shared" si="0"/>
        <v>0</v>
      </c>
      <c r="E22" s="145" t="b">
        <f t="shared" si="1"/>
        <v>0</v>
      </c>
      <c r="F22" s="146" t="b">
        <f t="shared" si="2"/>
        <v>0</v>
      </c>
      <c r="H22" s="147">
        <f t="shared" si="3"/>
        <v>0</v>
      </c>
      <c r="J22" s="168">
        <v>14.5</v>
      </c>
      <c r="N22"/>
      <c r="O22"/>
      <c r="P22"/>
      <c r="Q22"/>
      <c r="R22" s="186"/>
    </row>
    <row r="23" spans="1:18" s="178" customFormat="1" ht="15" customHeight="1">
      <c r="A23" s="183">
        <f t="shared" si="4"/>
        <v>170</v>
      </c>
      <c r="B23" s="183">
        <v>190</v>
      </c>
      <c r="C23" s="144"/>
      <c r="D23" s="145" t="b">
        <f t="shared" si="0"/>
        <v>0</v>
      </c>
      <c r="E23" s="145" t="b">
        <f t="shared" si="1"/>
        <v>0</v>
      </c>
      <c r="F23" s="146" t="b">
        <f t="shared" si="2"/>
        <v>0</v>
      </c>
      <c r="H23" s="147">
        <f t="shared" si="3"/>
        <v>0</v>
      </c>
      <c r="J23" s="168">
        <v>15.5</v>
      </c>
      <c r="N23"/>
      <c r="O23"/>
      <c r="P23"/>
      <c r="Q23"/>
      <c r="R23" s="186"/>
    </row>
    <row r="24" spans="1:18" s="178" customFormat="1" ht="15" customHeight="1">
      <c r="A24" s="183">
        <f t="shared" si="4"/>
        <v>190</v>
      </c>
      <c r="B24" s="183">
        <v>210</v>
      </c>
      <c r="C24" s="144"/>
      <c r="D24" s="145" t="b">
        <f t="shared" si="0"/>
        <v>0</v>
      </c>
      <c r="E24" s="145" t="b">
        <f t="shared" si="1"/>
        <v>0</v>
      </c>
      <c r="F24" s="146" t="b">
        <f t="shared" si="2"/>
        <v>0</v>
      </c>
      <c r="H24" s="147">
        <f t="shared" si="3"/>
        <v>0</v>
      </c>
      <c r="J24" s="168">
        <v>17</v>
      </c>
      <c r="N24"/>
      <c r="O24"/>
      <c r="P24"/>
      <c r="Q24"/>
      <c r="R24" s="186"/>
    </row>
    <row r="25" spans="1:18" s="178" customFormat="1" ht="15" customHeight="1">
      <c r="A25" s="183">
        <f t="shared" si="4"/>
        <v>210</v>
      </c>
      <c r="B25" s="183">
        <v>230</v>
      </c>
      <c r="C25" s="144"/>
      <c r="D25" s="145" t="b">
        <f t="shared" si="0"/>
        <v>0</v>
      </c>
      <c r="E25" s="145" t="b">
        <f t="shared" si="1"/>
        <v>0</v>
      </c>
      <c r="F25" s="146" t="b">
        <f t="shared" si="2"/>
        <v>0</v>
      </c>
      <c r="H25" s="147">
        <f t="shared" si="3"/>
        <v>0</v>
      </c>
      <c r="J25" s="168">
        <v>18.5</v>
      </c>
      <c r="N25"/>
      <c r="O25"/>
      <c r="P25"/>
      <c r="Q25"/>
      <c r="R25" s="186"/>
    </row>
    <row r="26" spans="1:18" s="178" customFormat="1" ht="15" customHeight="1">
      <c r="A26" s="183">
        <f t="shared" si="4"/>
        <v>230</v>
      </c>
      <c r="B26" s="183">
        <v>250</v>
      </c>
      <c r="C26" s="144"/>
      <c r="D26" s="145" t="b">
        <f t="shared" si="0"/>
        <v>0</v>
      </c>
      <c r="E26" s="145" t="b">
        <f t="shared" si="1"/>
        <v>0</v>
      </c>
      <c r="F26" s="146" t="b">
        <f t="shared" si="2"/>
        <v>0</v>
      </c>
      <c r="H26" s="147">
        <f t="shared" si="3"/>
        <v>0</v>
      </c>
      <c r="J26" s="168">
        <v>19.5</v>
      </c>
      <c r="N26"/>
      <c r="O26"/>
      <c r="P26"/>
      <c r="Q26"/>
      <c r="R26" s="186"/>
    </row>
    <row r="27" spans="1:18" s="178" customFormat="1" ht="15" customHeight="1">
      <c r="A27" s="183">
        <f t="shared" si="4"/>
        <v>250</v>
      </c>
      <c r="B27" s="183">
        <v>270</v>
      </c>
      <c r="C27" s="144"/>
      <c r="D27" s="145" t="b">
        <f t="shared" si="0"/>
        <v>0</v>
      </c>
      <c r="E27" s="145" t="b">
        <f t="shared" si="1"/>
        <v>0</v>
      </c>
      <c r="F27" s="146" t="b">
        <f t="shared" si="2"/>
        <v>0</v>
      </c>
      <c r="H27" s="147">
        <f t="shared" si="3"/>
        <v>0</v>
      </c>
      <c r="J27" s="168">
        <v>20.5</v>
      </c>
      <c r="N27"/>
      <c r="O27"/>
      <c r="P27"/>
      <c r="Q27"/>
      <c r="R27" s="186"/>
    </row>
    <row r="28" spans="1:18" s="178" customFormat="1" ht="15" customHeight="1">
      <c r="A28" s="183">
        <f t="shared" si="4"/>
        <v>270</v>
      </c>
      <c r="B28" s="183">
        <v>290</v>
      </c>
      <c r="C28" s="144"/>
      <c r="D28" s="145" t="b">
        <f t="shared" si="0"/>
        <v>0</v>
      </c>
      <c r="E28" s="145" t="b">
        <f t="shared" si="1"/>
        <v>0</v>
      </c>
      <c r="F28" s="146" t="b">
        <f t="shared" si="2"/>
        <v>0</v>
      </c>
      <c r="H28" s="147">
        <f t="shared" si="3"/>
        <v>0</v>
      </c>
      <c r="J28" s="168">
        <v>21.5</v>
      </c>
      <c r="N28"/>
      <c r="O28"/>
      <c r="P28"/>
      <c r="Q28"/>
      <c r="R28" s="186"/>
    </row>
    <row r="29" spans="1:18" s="178" customFormat="1" ht="15" customHeight="1">
      <c r="A29" s="183">
        <f t="shared" si="4"/>
        <v>290</v>
      </c>
      <c r="B29" s="183">
        <v>310</v>
      </c>
      <c r="C29" s="144"/>
      <c r="D29" s="145" t="b">
        <f t="shared" si="0"/>
        <v>0</v>
      </c>
      <c r="E29" s="145" t="b">
        <f t="shared" si="1"/>
        <v>0</v>
      </c>
      <c r="F29" s="146" t="b">
        <f t="shared" si="2"/>
        <v>0</v>
      </c>
      <c r="H29" s="147">
        <f t="shared" si="3"/>
        <v>0</v>
      </c>
      <c r="J29" s="168">
        <v>23</v>
      </c>
      <c r="N29"/>
      <c r="O29"/>
      <c r="P29"/>
      <c r="Q29"/>
      <c r="R29" s="186"/>
    </row>
    <row r="30" spans="1:18" s="178" customFormat="1" ht="15" customHeight="1">
      <c r="A30" s="183">
        <f t="shared" si="4"/>
        <v>310</v>
      </c>
      <c r="B30" s="183">
        <v>330</v>
      </c>
      <c r="C30" s="144"/>
      <c r="D30" s="145" t="b">
        <f t="shared" si="0"/>
        <v>0</v>
      </c>
      <c r="E30" s="145" t="b">
        <f t="shared" si="1"/>
        <v>0</v>
      </c>
      <c r="F30" s="146" t="b">
        <f t="shared" si="2"/>
        <v>0</v>
      </c>
      <c r="H30" s="147">
        <f t="shared" si="3"/>
        <v>0</v>
      </c>
      <c r="J30" s="168">
        <v>24.5</v>
      </c>
      <c r="N30"/>
      <c r="O30"/>
      <c r="P30"/>
      <c r="Q30"/>
      <c r="R30" s="186"/>
    </row>
    <row r="31" spans="1:6" s="178" customFormat="1" ht="23.25" customHeight="1">
      <c r="A31" s="291" t="s">
        <v>122</v>
      </c>
      <c r="B31" s="291"/>
      <c r="C31" s="152">
        <f>SUM(C15:C30)</f>
        <v>0</v>
      </c>
      <c r="D31" s="152">
        <f>SUM(D15:D30)</f>
        <v>0</v>
      </c>
      <c r="E31" s="152">
        <f>SUM(E15:E30)</f>
        <v>0</v>
      </c>
      <c r="F31" s="153">
        <f>SUM(F15:F30)</f>
        <v>0</v>
      </c>
    </row>
    <row r="32" spans="1:6" s="178" customFormat="1" ht="23.25" customHeight="1">
      <c r="A32" s="177"/>
      <c r="B32" s="177"/>
      <c r="C32" s="177"/>
      <c r="D32" s="177"/>
      <c r="E32" s="177"/>
      <c r="F32" s="177"/>
    </row>
    <row r="33" spans="1:7" s="11" customFormat="1" ht="15" customHeight="1">
      <c r="A33" s="187" t="s">
        <v>123</v>
      </c>
      <c r="B33" s="154">
        <f>Autocertificazione!B41</f>
        <v>0</v>
      </c>
      <c r="C33" s="111"/>
      <c r="D33" s="294" t="s">
        <v>124</v>
      </c>
      <c r="E33" s="294"/>
      <c r="F33" s="294"/>
      <c r="G33" s="188"/>
    </row>
    <row r="34" spans="1:7" s="11" customFormat="1" ht="15" customHeight="1">
      <c r="A34" s="187"/>
      <c r="B34" s="155"/>
      <c r="C34" s="187"/>
      <c r="D34" s="294" t="s">
        <v>125</v>
      </c>
      <c r="E34" s="294"/>
      <c r="F34" s="294"/>
      <c r="G34" s="188"/>
    </row>
    <row r="35" spans="1:7" s="11" customFormat="1" ht="15.75" customHeight="1">
      <c r="A35" s="187"/>
      <c r="B35" s="187"/>
      <c r="C35" s="187"/>
      <c r="D35" s="292"/>
      <c r="E35" s="292"/>
      <c r="F35" s="292"/>
      <c r="G35" s="112"/>
    </row>
    <row r="36" spans="1:7" s="11" customFormat="1" ht="14.25" customHeight="1">
      <c r="A36" s="187"/>
      <c r="B36" s="187"/>
      <c r="C36" s="187"/>
      <c r="D36" s="293"/>
      <c r="E36" s="293"/>
      <c r="F36" s="293"/>
      <c r="G36" s="112"/>
    </row>
    <row r="37" spans="1:7" s="178" customFormat="1" ht="9" customHeight="1">
      <c r="A37" s="176"/>
      <c r="B37" s="176"/>
      <c r="C37" s="176"/>
      <c r="D37" s="176"/>
      <c r="E37" s="176"/>
      <c r="F37" s="176"/>
      <c r="G37" s="177"/>
    </row>
    <row r="38" spans="1:6" s="178" customFormat="1" ht="12.75">
      <c r="A38" s="177"/>
      <c r="B38" s="177"/>
      <c r="C38" s="177"/>
      <c r="D38" s="177"/>
      <c r="E38" s="177"/>
      <c r="F38" s="177"/>
    </row>
    <row r="39" spans="1:4" s="178" customFormat="1" ht="39" customHeight="1">
      <c r="A39" s="279" t="s">
        <v>164</v>
      </c>
      <c r="B39" s="279"/>
      <c r="C39" s="280"/>
      <c r="D39" s="280"/>
    </row>
    <row r="40" s="178" customFormat="1" ht="12.75"/>
    <row r="41" s="178" customFormat="1" ht="12.75"/>
    <row r="42" s="178" customFormat="1" ht="12.75"/>
    <row r="43" s="178" customFormat="1" ht="12.75"/>
    <row r="44" s="178" customFormat="1" ht="12.75"/>
    <row r="45" s="178" customFormat="1" ht="12.75"/>
    <row r="46" s="178" customFormat="1" ht="12.75"/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</sheetData>
  <sheetProtection sheet="1" selectLockedCells="1"/>
  <mergeCells count="15">
    <mergeCell ref="A4:C4"/>
    <mergeCell ref="B9:C9"/>
    <mergeCell ref="B8:E8"/>
    <mergeCell ref="B7:E7"/>
    <mergeCell ref="J12:J13"/>
    <mergeCell ref="A39:D39"/>
    <mergeCell ref="A10:B10"/>
    <mergeCell ref="D34:F34"/>
    <mergeCell ref="D35:F36"/>
    <mergeCell ref="A3:G3"/>
    <mergeCell ref="A11:F11"/>
    <mergeCell ref="A12:B12"/>
    <mergeCell ref="D33:F33"/>
    <mergeCell ref="A6:E6"/>
    <mergeCell ref="A31:B3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1"/>
  </sheetPr>
  <dimension ref="A1:R39"/>
  <sheetViews>
    <sheetView showGridLines="0" zoomScale="70" zoomScaleNormal="70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4" customWidth="1"/>
    <col min="5" max="5" width="23.00390625" style="4" customWidth="1"/>
    <col min="6" max="6" width="23.8515625" style="4" customWidth="1"/>
    <col min="7" max="7" width="8.7109375" style="4" customWidth="1"/>
    <col min="8" max="8" width="11.28125" style="4" customWidth="1"/>
    <col min="9" max="9" width="5.7109375" style="4" customWidth="1"/>
    <col min="10" max="10" width="12.28125" style="4" customWidth="1"/>
    <col min="11" max="11" width="6.8515625" style="4" customWidth="1"/>
    <col min="12" max="12" width="10.28125" style="4" customWidth="1"/>
    <col min="13" max="17" width="8.7109375" style="4" customWidth="1"/>
    <col min="18" max="18" width="9.8515625" style="4" customWidth="1"/>
    <col min="19" max="16384" width="8.7109375" style="4" customWidth="1"/>
  </cols>
  <sheetData>
    <row r="1" spans="1:12" ht="24" customHeight="1">
      <c r="A1" s="173"/>
      <c r="B1" s="173"/>
      <c r="C1" s="173"/>
      <c r="D1" s="173"/>
      <c r="E1" s="174"/>
      <c r="F1" s="175"/>
      <c r="G1" s="175"/>
      <c r="H1" s="48"/>
      <c r="J1" s="48"/>
      <c r="L1" s="48"/>
    </row>
    <row r="2" spans="1:12" ht="12.75">
      <c r="A2" s="173"/>
      <c r="B2" s="173"/>
      <c r="C2" s="173"/>
      <c r="D2" s="173"/>
      <c r="E2" s="174"/>
      <c r="F2" s="174"/>
      <c r="G2" s="175"/>
      <c r="H2" s="48"/>
      <c r="J2" s="48"/>
      <c r="L2" s="48"/>
    </row>
    <row r="3" spans="1:7" s="11" customFormat="1" ht="102.75" customHeight="1">
      <c r="A3" s="259"/>
      <c r="B3" s="260"/>
      <c r="C3" s="260"/>
      <c r="D3" s="260"/>
      <c r="E3" s="260"/>
      <c r="F3" s="260"/>
      <c r="G3" s="260"/>
    </row>
    <row r="4" spans="1:7" s="178" customFormat="1" ht="33" customHeight="1">
      <c r="A4" s="282" t="s">
        <v>166</v>
      </c>
      <c r="B4" s="282"/>
      <c r="C4" s="282"/>
      <c r="D4" s="176"/>
      <c r="E4" s="176"/>
      <c r="F4" s="176"/>
      <c r="G4" s="177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78" customFormat="1" ht="23.25" customHeight="1">
      <c r="A6" s="290"/>
      <c r="B6" s="290"/>
      <c r="C6" s="290"/>
      <c r="D6" s="290"/>
      <c r="E6" s="281"/>
      <c r="F6" s="179"/>
    </row>
    <row r="7" spans="1:6" s="178" customFormat="1" ht="30" customHeight="1">
      <c r="A7" s="177" t="s">
        <v>29</v>
      </c>
      <c r="B7" s="284">
        <f>Autocertificazione!D10</f>
        <v>0</v>
      </c>
      <c r="C7" s="285"/>
      <c r="D7" s="285"/>
      <c r="E7" s="286"/>
      <c r="F7" s="180">
        <f>'Mod. B1 corsa semplice'!F7</f>
        <v>0</v>
      </c>
    </row>
    <row r="8" spans="1:6" s="178" customFormat="1" ht="30" customHeight="1">
      <c r="A8" s="177" t="s">
        <v>31</v>
      </c>
      <c r="B8" s="267">
        <f>'Mod. B-E Linea'!C10</f>
        <v>0</v>
      </c>
      <c r="C8" s="267"/>
      <c r="D8" s="267"/>
      <c r="E8" s="267"/>
      <c r="F8" s="181"/>
    </row>
    <row r="9" spans="1:6" s="178" customFormat="1" ht="30" customHeight="1">
      <c r="A9" s="177" t="s">
        <v>32</v>
      </c>
      <c r="B9" s="283">
        <f>'Mod. B-E Linea'!C11</f>
        <v>0</v>
      </c>
      <c r="C9" s="283"/>
      <c r="D9" s="176"/>
      <c r="E9" s="177"/>
      <c r="F9" s="140">
        <f>'Mod. B-E Linea'!G7</f>
        <v>0</v>
      </c>
    </row>
    <row r="10" spans="1:6" s="178" customFormat="1" ht="25.5" customHeight="1">
      <c r="A10" s="281"/>
      <c r="B10" s="281"/>
      <c r="C10" s="182"/>
      <c r="D10" s="177"/>
      <c r="E10" s="177"/>
      <c r="F10" s="177"/>
    </row>
    <row r="11" spans="1:8" s="178" customFormat="1" ht="38.25">
      <c r="A11" s="301" t="str">
        <f>'Mod. B-E Linea'!C62</f>
        <v>Biglietto servizi extraurbani no stop A/R</v>
      </c>
      <c r="B11" s="301"/>
      <c r="C11" s="301"/>
      <c r="D11" s="301"/>
      <c r="E11" s="301"/>
      <c r="F11" s="301"/>
      <c r="H11" s="141" t="s">
        <v>127</v>
      </c>
    </row>
    <row r="12" spans="1:12" s="178" customFormat="1" ht="25.5" customHeight="1">
      <c r="A12" s="288" t="s">
        <v>128</v>
      </c>
      <c r="B12" s="289"/>
      <c r="C12" s="183" t="s">
        <v>51</v>
      </c>
      <c r="D12" s="183" t="s">
        <v>129</v>
      </c>
      <c r="E12" s="183" t="s">
        <v>53</v>
      </c>
      <c r="F12" s="183" t="s">
        <v>54</v>
      </c>
      <c r="H12" s="141"/>
      <c r="J12" s="277" t="s">
        <v>143</v>
      </c>
      <c r="L12" s="184" t="s">
        <v>135</v>
      </c>
    </row>
    <row r="13" spans="1:18" s="178" customFormat="1" ht="17.25" customHeight="1">
      <c r="A13" s="183" t="s">
        <v>131</v>
      </c>
      <c r="B13" s="183" t="s">
        <v>132</v>
      </c>
      <c r="C13" s="183"/>
      <c r="D13" s="183"/>
      <c r="E13" s="183" t="s">
        <v>133</v>
      </c>
      <c r="F13" s="185"/>
      <c r="H13" s="142" t="s">
        <v>134</v>
      </c>
      <c r="J13" s="278"/>
      <c r="R13" s="184"/>
    </row>
    <row r="14" spans="1:6" s="178" customFormat="1" ht="15" customHeight="1">
      <c r="A14" s="183"/>
      <c r="B14" s="183"/>
      <c r="C14" s="183" t="s">
        <v>57</v>
      </c>
      <c r="D14" s="183" t="s">
        <v>57</v>
      </c>
      <c r="E14" s="183" t="s">
        <v>57</v>
      </c>
      <c r="F14" s="183" t="s">
        <v>58</v>
      </c>
    </row>
    <row r="15" spans="1:18" s="178" customFormat="1" ht="15" customHeight="1">
      <c r="A15" s="183">
        <v>0</v>
      </c>
      <c r="B15" s="183">
        <v>30</v>
      </c>
      <c r="C15" s="144"/>
      <c r="D15" s="145">
        <f aca="true" t="shared" si="0" ref="D15:D30">IF($F$9&gt;=$A15,IF(B15&lt;&gt;0,C15*$L$15,0))</f>
        <v>0</v>
      </c>
      <c r="E15" s="145">
        <f aca="true" t="shared" si="1" ref="E15:E30">IF($F$9&gt;=$A15,IF(C15&lt;&gt;0,D15*$H15,0))</f>
        <v>0</v>
      </c>
      <c r="F15" s="146">
        <f aca="true" t="shared" si="2" ref="F15:F30">IF($F$9&gt;=$A15,IF(D15&lt;&gt;0,C15*J15,0))</f>
        <v>0</v>
      </c>
      <c r="H15" s="147">
        <f aca="true" t="shared" si="3" ref="H15:H30">IF($F$9&gt;=A16,(B15-B14)/2+B14,$F$9)</f>
        <v>0</v>
      </c>
      <c r="J15" s="168">
        <v>8</v>
      </c>
      <c r="L15" s="128">
        <v>2</v>
      </c>
      <c r="N15"/>
      <c r="O15"/>
      <c r="P15"/>
      <c r="Q15"/>
      <c r="R15" s="186"/>
    </row>
    <row r="16" spans="1:18" s="178" customFormat="1" ht="15" customHeight="1">
      <c r="A16" s="183">
        <f aca="true" t="shared" si="4" ref="A16:A30">B15</f>
        <v>30</v>
      </c>
      <c r="B16" s="183">
        <v>50</v>
      </c>
      <c r="C16" s="144"/>
      <c r="D16" s="145" t="b">
        <f t="shared" si="0"/>
        <v>0</v>
      </c>
      <c r="E16" s="145" t="b">
        <f t="shared" si="1"/>
        <v>0</v>
      </c>
      <c r="F16" s="146" t="b">
        <f t="shared" si="2"/>
        <v>0</v>
      </c>
      <c r="H16" s="147">
        <f t="shared" si="3"/>
        <v>0</v>
      </c>
      <c r="J16" s="168">
        <v>10</v>
      </c>
      <c r="N16"/>
      <c r="O16"/>
      <c r="P16"/>
      <c r="Q16"/>
      <c r="R16" s="186"/>
    </row>
    <row r="17" spans="1:18" s="178" customFormat="1" ht="15" customHeight="1">
      <c r="A17" s="183">
        <f t="shared" si="4"/>
        <v>50</v>
      </c>
      <c r="B17" s="183">
        <v>70</v>
      </c>
      <c r="C17" s="144"/>
      <c r="D17" s="145" t="b">
        <f t="shared" si="0"/>
        <v>0</v>
      </c>
      <c r="E17" s="145" t="b">
        <f t="shared" si="1"/>
        <v>0</v>
      </c>
      <c r="F17" s="146" t="b">
        <f t="shared" si="2"/>
        <v>0</v>
      </c>
      <c r="H17" s="147">
        <f t="shared" si="3"/>
        <v>0</v>
      </c>
      <c r="J17" s="168">
        <v>12</v>
      </c>
      <c r="N17"/>
      <c r="O17"/>
      <c r="P17"/>
      <c r="Q17"/>
      <c r="R17" s="186"/>
    </row>
    <row r="18" spans="1:18" s="178" customFormat="1" ht="15" customHeight="1">
      <c r="A18" s="183">
        <f t="shared" si="4"/>
        <v>70</v>
      </c>
      <c r="B18" s="183">
        <v>90</v>
      </c>
      <c r="C18" s="144"/>
      <c r="D18" s="145" t="b">
        <f t="shared" si="0"/>
        <v>0</v>
      </c>
      <c r="E18" s="145" t="b">
        <f t="shared" si="1"/>
        <v>0</v>
      </c>
      <c r="F18" s="146" t="b">
        <f t="shared" si="2"/>
        <v>0</v>
      </c>
      <c r="H18" s="147">
        <f t="shared" si="3"/>
        <v>0</v>
      </c>
      <c r="J18" s="168">
        <v>14.5</v>
      </c>
      <c r="N18"/>
      <c r="O18"/>
      <c r="P18"/>
      <c r="Q18"/>
      <c r="R18" s="186"/>
    </row>
    <row r="19" spans="1:18" s="178" customFormat="1" ht="15" customHeight="1">
      <c r="A19" s="183">
        <f t="shared" si="4"/>
        <v>90</v>
      </c>
      <c r="B19" s="183">
        <v>110</v>
      </c>
      <c r="C19" s="144"/>
      <c r="D19" s="145" t="b">
        <f t="shared" si="0"/>
        <v>0</v>
      </c>
      <c r="E19" s="145" t="b">
        <f t="shared" si="1"/>
        <v>0</v>
      </c>
      <c r="F19" s="146" t="b">
        <f t="shared" si="2"/>
        <v>0</v>
      </c>
      <c r="H19" s="147">
        <f t="shared" si="3"/>
        <v>0</v>
      </c>
      <c r="J19" s="168">
        <v>17</v>
      </c>
      <c r="N19"/>
      <c r="O19"/>
      <c r="P19"/>
      <c r="Q19"/>
      <c r="R19" s="186"/>
    </row>
    <row r="20" spans="1:18" s="178" customFormat="1" ht="15" customHeight="1">
      <c r="A20" s="183">
        <f t="shared" si="4"/>
        <v>110</v>
      </c>
      <c r="B20" s="183">
        <v>130</v>
      </c>
      <c r="C20" s="144"/>
      <c r="D20" s="145" t="b">
        <f t="shared" si="0"/>
        <v>0</v>
      </c>
      <c r="E20" s="145" t="b">
        <f t="shared" si="1"/>
        <v>0</v>
      </c>
      <c r="F20" s="146" t="b">
        <f t="shared" si="2"/>
        <v>0</v>
      </c>
      <c r="H20" s="147">
        <f t="shared" si="3"/>
        <v>0</v>
      </c>
      <c r="J20" s="168">
        <v>19</v>
      </c>
      <c r="N20"/>
      <c r="O20"/>
      <c r="P20"/>
      <c r="Q20"/>
      <c r="R20" s="186"/>
    </row>
    <row r="21" spans="1:18" s="178" customFormat="1" ht="15" customHeight="1">
      <c r="A21" s="183">
        <f t="shared" si="4"/>
        <v>130</v>
      </c>
      <c r="B21" s="183">
        <v>150</v>
      </c>
      <c r="C21" s="144"/>
      <c r="D21" s="145" t="b">
        <f t="shared" si="0"/>
        <v>0</v>
      </c>
      <c r="E21" s="145" t="b">
        <f t="shared" si="1"/>
        <v>0</v>
      </c>
      <c r="F21" s="146" t="b">
        <f t="shared" si="2"/>
        <v>0</v>
      </c>
      <c r="H21" s="147">
        <f t="shared" si="3"/>
        <v>0</v>
      </c>
      <c r="J21" s="168">
        <v>23</v>
      </c>
      <c r="N21"/>
      <c r="O21"/>
      <c r="P21"/>
      <c r="Q21"/>
      <c r="R21" s="186"/>
    </row>
    <row r="22" spans="1:18" s="178" customFormat="1" ht="15" customHeight="1">
      <c r="A22" s="183">
        <f t="shared" si="4"/>
        <v>150</v>
      </c>
      <c r="B22" s="183">
        <v>170</v>
      </c>
      <c r="C22" s="144"/>
      <c r="D22" s="145" t="b">
        <f t="shared" si="0"/>
        <v>0</v>
      </c>
      <c r="E22" s="145" t="b">
        <f t="shared" si="1"/>
        <v>0</v>
      </c>
      <c r="F22" s="146" t="b">
        <f t="shared" si="2"/>
        <v>0</v>
      </c>
      <c r="H22" s="147">
        <f t="shared" si="3"/>
        <v>0</v>
      </c>
      <c r="J22" s="168">
        <v>26.5</v>
      </c>
      <c r="N22"/>
      <c r="O22"/>
      <c r="P22"/>
      <c r="Q22"/>
      <c r="R22" s="186"/>
    </row>
    <row r="23" spans="1:18" s="178" customFormat="1" ht="15" customHeight="1">
      <c r="A23" s="183">
        <f t="shared" si="4"/>
        <v>170</v>
      </c>
      <c r="B23" s="183">
        <v>190</v>
      </c>
      <c r="C23" s="144"/>
      <c r="D23" s="145" t="b">
        <f t="shared" si="0"/>
        <v>0</v>
      </c>
      <c r="E23" s="145" t="b">
        <f t="shared" si="1"/>
        <v>0</v>
      </c>
      <c r="F23" s="146" t="b">
        <f t="shared" si="2"/>
        <v>0</v>
      </c>
      <c r="H23" s="147">
        <f t="shared" si="3"/>
        <v>0</v>
      </c>
      <c r="J23" s="168">
        <v>29</v>
      </c>
      <c r="N23"/>
      <c r="O23"/>
      <c r="P23"/>
      <c r="Q23"/>
      <c r="R23" s="186"/>
    </row>
    <row r="24" spans="1:18" s="178" customFormat="1" ht="15" customHeight="1">
      <c r="A24" s="183">
        <f t="shared" si="4"/>
        <v>190</v>
      </c>
      <c r="B24" s="183">
        <v>210</v>
      </c>
      <c r="C24" s="144"/>
      <c r="D24" s="145" t="b">
        <f t="shared" si="0"/>
        <v>0</v>
      </c>
      <c r="E24" s="145" t="b">
        <f t="shared" si="1"/>
        <v>0</v>
      </c>
      <c r="F24" s="146" t="b">
        <f t="shared" si="2"/>
        <v>0</v>
      </c>
      <c r="H24" s="147">
        <f t="shared" si="3"/>
        <v>0</v>
      </c>
      <c r="J24" s="168">
        <v>30.5</v>
      </c>
      <c r="N24"/>
      <c r="O24"/>
      <c r="P24"/>
      <c r="Q24"/>
      <c r="R24" s="186"/>
    </row>
    <row r="25" spans="1:18" s="178" customFormat="1" ht="15" customHeight="1">
      <c r="A25" s="183">
        <f t="shared" si="4"/>
        <v>210</v>
      </c>
      <c r="B25" s="183">
        <v>230</v>
      </c>
      <c r="C25" s="144"/>
      <c r="D25" s="145" t="b">
        <f t="shared" si="0"/>
        <v>0</v>
      </c>
      <c r="E25" s="145" t="b">
        <f t="shared" si="1"/>
        <v>0</v>
      </c>
      <c r="F25" s="146" t="b">
        <f t="shared" si="2"/>
        <v>0</v>
      </c>
      <c r="H25" s="147">
        <f t="shared" si="3"/>
        <v>0</v>
      </c>
      <c r="J25" s="168">
        <v>33.5</v>
      </c>
      <c r="N25"/>
      <c r="O25"/>
      <c r="P25"/>
      <c r="Q25"/>
      <c r="R25" s="186"/>
    </row>
    <row r="26" spans="1:18" s="178" customFormat="1" ht="15" customHeight="1">
      <c r="A26" s="183">
        <f t="shared" si="4"/>
        <v>230</v>
      </c>
      <c r="B26" s="183">
        <v>250</v>
      </c>
      <c r="C26" s="144"/>
      <c r="D26" s="145" t="b">
        <f t="shared" si="0"/>
        <v>0</v>
      </c>
      <c r="E26" s="145" t="b">
        <f t="shared" si="1"/>
        <v>0</v>
      </c>
      <c r="F26" s="146" t="b">
        <f t="shared" si="2"/>
        <v>0</v>
      </c>
      <c r="H26" s="147">
        <f t="shared" si="3"/>
        <v>0</v>
      </c>
      <c r="J26" s="168">
        <v>35.5</v>
      </c>
      <c r="N26"/>
      <c r="O26"/>
      <c r="P26"/>
      <c r="Q26"/>
      <c r="R26" s="186"/>
    </row>
    <row r="27" spans="1:18" s="178" customFormat="1" ht="15" customHeight="1">
      <c r="A27" s="183">
        <f t="shared" si="4"/>
        <v>250</v>
      </c>
      <c r="B27" s="183">
        <v>270</v>
      </c>
      <c r="C27" s="144"/>
      <c r="D27" s="145" t="b">
        <f t="shared" si="0"/>
        <v>0</v>
      </c>
      <c r="E27" s="145" t="b">
        <f t="shared" si="1"/>
        <v>0</v>
      </c>
      <c r="F27" s="146" t="b">
        <f t="shared" si="2"/>
        <v>0</v>
      </c>
      <c r="H27" s="147">
        <f t="shared" si="3"/>
        <v>0</v>
      </c>
      <c r="J27" s="168">
        <v>37.5</v>
      </c>
      <c r="N27"/>
      <c r="O27"/>
      <c r="P27"/>
      <c r="Q27"/>
      <c r="R27" s="186"/>
    </row>
    <row r="28" spans="1:18" s="178" customFormat="1" ht="15" customHeight="1">
      <c r="A28" s="183">
        <f t="shared" si="4"/>
        <v>270</v>
      </c>
      <c r="B28" s="183">
        <v>290</v>
      </c>
      <c r="C28" s="144"/>
      <c r="D28" s="145" t="b">
        <f t="shared" si="0"/>
        <v>0</v>
      </c>
      <c r="E28" s="145" t="b">
        <f t="shared" si="1"/>
        <v>0</v>
      </c>
      <c r="F28" s="146" t="b">
        <f t="shared" si="2"/>
        <v>0</v>
      </c>
      <c r="H28" s="147">
        <f t="shared" si="3"/>
        <v>0</v>
      </c>
      <c r="J28" s="168">
        <v>39</v>
      </c>
      <c r="N28"/>
      <c r="O28"/>
      <c r="P28"/>
      <c r="Q28"/>
      <c r="R28" s="186"/>
    </row>
    <row r="29" spans="1:18" s="178" customFormat="1" ht="15" customHeight="1">
      <c r="A29" s="183">
        <f t="shared" si="4"/>
        <v>290</v>
      </c>
      <c r="B29" s="183">
        <v>310</v>
      </c>
      <c r="C29" s="144"/>
      <c r="D29" s="145" t="b">
        <f t="shared" si="0"/>
        <v>0</v>
      </c>
      <c r="E29" s="145" t="b">
        <f t="shared" si="1"/>
        <v>0</v>
      </c>
      <c r="F29" s="146" t="b">
        <f t="shared" si="2"/>
        <v>0</v>
      </c>
      <c r="H29" s="147">
        <f t="shared" si="3"/>
        <v>0</v>
      </c>
      <c r="J29" s="168">
        <v>41</v>
      </c>
      <c r="N29"/>
      <c r="O29"/>
      <c r="P29"/>
      <c r="Q29"/>
      <c r="R29" s="186"/>
    </row>
    <row r="30" spans="1:18" s="178" customFormat="1" ht="15" customHeight="1">
      <c r="A30" s="183">
        <f t="shared" si="4"/>
        <v>310</v>
      </c>
      <c r="B30" s="183">
        <v>330</v>
      </c>
      <c r="C30" s="144"/>
      <c r="D30" s="145" t="b">
        <f t="shared" si="0"/>
        <v>0</v>
      </c>
      <c r="E30" s="145" t="b">
        <f t="shared" si="1"/>
        <v>0</v>
      </c>
      <c r="F30" s="146" t="b">
        <f t="shared" si="2"/>
        <v>0</v>
      </c>
      <c r="H30" s="147">
        <f t="shared" si="3"/>
        <v>0</v>
      </c>
      <c r="J30" s="168">
        <v>44</v>
      </c>
      <c r="N30"/>
      <c r="O30"/>
      <c r="P30"/>
      <c r="Q30"/>
      <c r="R30" s="186"/>
    </row>
    <row r="31" spans="1:6" s="178" customFormat="1" ht="23.25" customHeight="1">
      <c r="A31" s="291" t="s">
        <v>122</v>
      </c>
      <c r="B31" s="291"/>
      <c r="C31" s="152">
        <f>SUM(C15:C30)</f>
        <v>0</v>
      </c>
      <c r="D31" s="152">
        <f>SUM(D15:D30)</f>
        <v>0</v>
      </c>
      <c r="E31" s="152">
        <f>SUM(E15:E30)</f>
        <v>0</v>
      </c>
      <c r="F31" s="153">
        <f>SUM(F15:F30)</f>
        <v>0</v>
      </c>
    </row>
    <row r="32" spans="1:6" s="178" customFormat="1" ht="23.25" customHeight="1">
      <c r="A32" s="177"/>
      <c r="B32" s="177"/>
      <c r="C32" s="177"/>
      <c r="D32" s="177"/>
      <c r="E32" s="177"/>
      <c r="F32" s="177"/>
    </row>
    <row r="33" spans="1:7" s="11" customFormat="1" ht="15" customHeight="1">
      <c r="A33" s="187" t="s">
        <v>123</v>
      </c>
      <c r="B33" s="154">
        <f>Autocertificazione!B41</f>
        <v>0</v>
      </c>
      <c r="C33" s="111"/>
      <c r="D33" s="294" t="s">
        <v>124</v>
      </c>
      <c r="E33" s="294"/>
      <c r="F33" s="294"/>
      <c r="G33" s="188"/>
    </row>
    <row r="34" spans="1:7" s="11" customFormat="1" ht="15" customHeight="1">
      <c r="A34" s="187"/>
      <c r="B34" s="155"/>
      <c r="C34" s="187"/>
      <c r="D34" s="294" t="s">
        <v>125</v>
      </c>
      <c r="E34" s="294"/>
      <c r="F34" s="294"/>
      <c r="G34" s="188"/>
    </row>
    <row r="35" spans="1:7" s="11" customFormat="1" ht="15.75" customHeight="1">
      <c r="A35" s="187"/>
      <c r="B35" s="187"/>
      <c r="C35" s="187"/>
      <c r="D35" s="292"/>
      <c r="E35" s="292"/>
      <c r="F35" s="292"/>
      <c r="G35" s="112"/>
    </row>
    <row r="36" spans="1:7" s="11" customFormat="1" ht="14.25" customHeight="1">
      <c r="A36" s="187"/>
      <c r="B36" s="187"/>
      <c r="C36" s="187"/>
      <c r="D36" s="293"/>
      <c r="E36" s="293"/>
      <c r="F36" s="293"/>
      <c r="G36" s="112"/>
    </row>
    <row r="37" spans="1:7" s="178" customFormat="1" ht="9" customHeight="1">
      <c r="A37" s="176"/>
      <c r="B37" s="176"/>
      <c r="C37" s="176"/>
      <c r="D37" s="176"/>
      <c r="E37" s="176"/>
      <c r="F37" s="176"/>
      <c r="G37" s="177"/>
    </row>
    <row r="38" spans="1:6" s="178" customFormat="1" ht="12.75">
      <c r="A38" s="177"/>
      <c r="B38" s="177"/>
      <c r="C38" s="177"/>
      <c r="D38" s="177"/>
      <c r="E38" s="177"/>
      <c r="F38" s="177"/>
    </row>
    <row r="39" spans="1:4" s="178" customFormat="1" ht="39" customHeight="1">
      <c r="A39" s="279" t="s">
        <v>164</v>
      </c>
      <c r="B39" s="279"/>
      <c r="C39" s="280"/>
      <c r="D39" s="280"/>
    </row>
    <row r="40" s="178" customFormat="1" ht="12.75"/>
    <row r="41" s="178" customFormat="1" ht="12.75"/>
    <row r="42" s="178" customFormat="1" ht="12.75"/>
    <row r="43" s="178" customFormat="1" ht="12.75"/>
    <row r="44" s="178" customFormat="1" ht="12.75"/>
    <row r="45" s="178" customFormat="1" ht="12.75"/>
    <row r="46" s="178" customFormat="1" ht="12.75"/>
    <row r="47" s="178" customFormat="1" ht="12.75"/>
    <row r="48" s="178" customFormat="1" ht="12.75"/>
    <row r="49" s="178" customFormat="1" ht="12.75"/>
    <row r="50" s="178" customFormat="1" ht="12.75"/>
    <row r="51" s="178" customFormat="1" ht="12.75"/>
    <row r="52" s="178" customFormat="1" ht="12.75"/>
    <row r="53" s="178" customFormat="1" ht="12.75"/>
    <row r="54" s="178" customFormat="1" ht="12.75"/>
    <row r="55" s="178" customFormat="1" ht="12.75"/>
    <row r="56" s="178" customFormat="1" ht="12.75"/>
    <row r="57" s="178" customFormat="1" ht="12.75"/>
    <row r="58" s="178" customFormat="1" ht="12.75"/>
    <row r="59" s="178" customFormat="1" ht="12.75"/>
    <row r="60" s="178" customFormat="1" ht="12.75"/>
    <row r="61" s="178" customFormat="1" ht="12.75"/>
    <row r="62" s="178" customFormat="1" ht="12.75"/>
    <row r="63" s="178" customFormat="1" ht="12.75"/>
    <row r="64" s="178" customFormat="1" ht="12.75"/>
    <row r="65" s="178" customFormat="1" ht="12.75"/>
    <row r="66" s="178" customFormat="1" ht="12.75"/>
    <row r="67" s="178" customFormat="1" ht="12.75"/>
    <row r="68" s="178" customFormat="1" ht="12.75"/>
    <row r="69" s="178" customFormat="1" ht="12.75"/>
    <row r="70" s="178" customFormat="1" ht="12.75"/>
    <row r="71" s="178" customFormat="1" ht="12.75"/>
    <row r="72" s="178" customFormat="1" ht="12.75"/>
    <row r="73" s="178" customFormat="1" ht="12.75"/>
    <row r="74" s="178" customFormat="1" ht="12.75"/>
    <row r="75" s="178" customFormat="1" ht="12.75"/>
    <row r="76" s="178" customFormat="1" ht="12.75"/>
    <row r="77" s="178" customFormat="1" ht="12.75"/>
    <row r="78" s="178" customFormat="1" ht="12.75"/>
    <row r="79" s="178" customFormat="1" ht="12.75"/>
    <row r="80" s="178" customFormat="1" ht="12.75"/>
    <row r="81" s="178" customFormat="1" ht="12.75"/>
    <row r="82" s="178" customFormat="1" ht="12.75"/>
    <row r="83" s="178" customFormat="1" ht="12.75"/>
    <row r="84" s="178" customFormat="1" ht="12.75"/>
    <row r="85" s="178" customFormat="1" ht="12.75"/>
    <row r="86" s="178" customFormat="1" ht="12.75"/>
    <row r="87" s="178" customFormat="1" ht="12.75"/>
    <row r="88" s="178" customFormat="1" ht="12.75"/>
    <row r="89" s="178" customFormat="1" ht="12.75"/>
    <row r="90" s="178" customFormat="1" ht="12.75"/>
    <row r="91" s="178" customFormat="1" ht="12.75"/>
    <row r="92" s="178" customFormat="1" ht="12.75"/>
    <row r="93" s="178" customFormat="1" ht="12.75"/>
    <row r="94" s="178" customFormat="1" ht="12.75"/>
    <row r="95" s="178" customFormat="1" ht="12.75"/>
    <row r="96" s="178" customFormat="1" ht="12.75"/>
    <row r="97" s="178" customFormat="1" ht="12.75"/>
    <row r="98" s="178" customFormat="1" ht="12.75"/>
    <row r="99" s="178" customFormat="1" ht="12.75"/>
    <row r="100" s="178" customFormat="1" ht="12.75"/>
    <row r="101" s="178" customFormat="1" ht="12.75"/>
    <row r="102" s="178" customFormat="1" ht="12.75"/>
    <row r="103" s="178" customFormat="1" ht="12.75"/>
    <row r="104" s="178" customFormat="1" ht="12.75"/>
    <row r="105" s="178" customFormat="1" ht="12.75"/>
    <row r="106" s="178" customFormat="1" ht="12.75"/>
    <row r="107" s="178" customFormat="1" ht="12.75"/>
    <row r="108" s="178" customFormat="1" ht="12.75"/>
    <row r="109" s="178" customFormat="1" ht="12.75"/>
    <row r="110" s="178" customFormat="1" ht="12.75"/>
    <row r="111" s="178" customFormat="1" ht="12.75"/>
    <row r="112" s="178" customFormat="1" ht="12.75"/>
    <row r="113" s="178" customFormat="1" ht="12.75"/>
    <row r="114" s="178" customFormat="1" ht="12.75"/>
    <row r="115" s="178" customFormat="1" ht="12.75"/>
    <row r="116" s="178" customFormat="1" ht="12.75"/>
    <row r="117" s="178" customFormat="1" ht="12.75"/>
    <row r="118" s="178" customFormat="1" ht="12.75"/>
    <row r="119" s="178" customFormat="1" ht="12.75"/>
    <row r="120" s="178" customFormat="1" ht="12.75"/>
    <row r="121" s="178" customFormat="1" ht="12.75"/>
    <row r="122" s="178" customFormat="1" ht="12.75"/>
    <row r="123" s="178" customFormat="1" ht="12.75"/>
    <row r="124" s="178" customFormat="1" ht="12.75"/>
    <row r="125" s="178" customFormat="1" ht="12.75"/>
    <row r="126" s="178" customFormat="1" ht="12.75"/>
    <row r="127" s="178" customFormat="1" ht="12.75"/>
    <row r="128" s="178" customFormat="1" ht="12.75"/>
    <row r="129" s="178" customFormat="1" ht="12.75"/>
    <row r="130" s="178" customFormat="1" ht="12.75"/>
    <row r="131" s="178" customFormat="1" ht="12.75"/>
    <row r="132" s="178" customFormat="1" ht="12.75"/>
    <row r="133" s="178" customFormat="1" ht="12.75"/>
    <row r="134" s="178" customFormat="1" ht="12.75"/>
    <row r="135" s="178" customFormat="1" ht="12.75"/>
    <row r="136" s="178" customFormat="1" ht="12.75"/>
    <row r="137" s="178" customFormat="1" ht="12.75"/>
    <row r="138" s="178" customFormat="1" ht="12.75"/>
    <row r="139" s="178" customFormat="1" ht="12.75"/>
    <row r="140" s="178" customFormat="1" ht="12.75"/>
    <row r="141" s="178" customFormat="1" ht="12.75"/>
    <row r="142" s="178" customFormat="1" ht="12.75"/>
    <row r="143" s="178" customFormat="1" ht="12.75"/>
    <row r="144" s="178" customFormat="1" ht="12.75"/>
    <row r="145" s="178" customFormat="1" ht="12.75"/>
    <row r="146" s="178" customFormat="1" ht="12.75"/>
    <row r="147" s="178" customFormat="1" ht="12.75"/>
  </sheetData>
  <sheetProtection sheet="1" selectLockedCells="1"/>
  <mergeCells count="15">
    <mergeCell ref="A3:G3"/>
    <mergeCell ref="A11:F11"/>
    <mergeCell ref="A12:B12"/>
    <mergeCell ref="D33:F33"/>
    <mergeCell ref="A6:E6"/>
    <mergeCell ref="A31:B31"/>
    <mergeCell ref="J12:J13"/>
    <mergeCell ref="A39:D39"/>
    <mergeCell ref="A10:B10"/>
    <mergeCell ref="A4:C4"/>
    <mergeCell ref="B9:C9"/>
    <mergeCell ref="B8:E8"/>
    <mergeCell ref="B7:E7"/>
    <mergeCell ref="D34:F34"/>
    <mergeCell ref="D35:F3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R87"/>
  <sheetViews>
    <sheetView showGridLines="0" zoomScale="85" zoomScaleNormal="85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126" customWidth="1"/>
    <col min="5" max="6" width="23.8515625" style="126" customWidth="1"/>
    <col min="7" max="7" width="8.7109375" style="127" customWidth="1"/>
    <col min="8" max="8" width="11.00390625" style="126" bestFit="1" customWidth="1"/>
    <col min="9" max="9" width="4.140625" style="127" customWidth="1"/>
    <col min="10" max="10" width="13.140625" style="126" customWidth="1"/>
    <col min="11" max="11" width="4.00390625" style="127" customWidth="1"/>
    <col min="12" max="12" width="9.8515625" style="127" bestFit="1" customWidth="1"/>
    <col min="13" max="17" width="8.7109375" style="127" customWidth="1"/>
    <col min="18" max="18" width="9.8515625" style="126" customWidth="1"/>
    <col min="19" max="16384" width="8.7109375" style="127" customWidth="1"/>
  </cols>
  <sheetData>
    <row r="1" spans="1:18" ht="24" customHeight="1">
      <c r="A1" s="157"/>
      <c r="B1" s="157"/>
      <c r="C1" s="157"/>
      <c r="D1" s="157"/>
      <c r="E1" s="158"/>
      <c r="F1" s="159"/>
      <c r="L1" s="126"/>
      <c r="R1" s="127"/>
    </row>
    <row r="2" spans="1:18" ht="12.75">
      <c r="A2" s="157"/>
      <c r="B2" s="157"/>
      <c r="C2" s="157"/>
      <c r="D2" s="157"/>
      <c r="E2" s="158"/>
      <c r="F2" s="158"/>
      <c r="L2" s="126"/>
      <c r="R2" s="127"/>
    </row>
    <row r="3" spans="1:7" s="54" customFormat="1" ht="81" customHeight="1">
      <c r="A3" s="259"/>
      <c r="B3" s="260"/>
      <c r="C3" s="260"/>
      <c r="D3" s="260"/>
      <c r="E3" s="260"/>
      <c r="F3" s="260"/>
      <c r="G3" s="260"/>
    </row>
    <row r="4" spans="1:6" s="128" customFormat="1" ht="27" customHeight="1">
      <c r="A4" s="262" t="s">
        <v>137</v>
      </c>
      <c r="B4" s="262"/>
      <c r="C4" s="262"/>
      <c r="D4" s="55"/>
      <c r="E4" s="55"/>
      <c r="F4" s="55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12" ht="24.75" customHeight="1">
      <c r="A6" s="269"/>
      <c r="B6" s="269"/>
      <c r="C6" s="269"/>
      <c r="D6" s="269"/>
      <c r="E6" s="270"/>
      <c r="F6" s="136"/>
      <c r="G6" s="128"/>
      <c r="H6" s="128"/>
      <c r="I6" s="128"/>
      <c r="J6" s="128"/>
      <c r="K6" s="128"/>
      <c r="L6" s="128"/>
    </row>
    <row r="7" spans="1:12" ht="30.75" customHeight="1">
      <c r="A7" s="137" t="s">
        <v>29</v>
      </c>
      <c r="B7" s="264">
        <f>Autocertificazione!D10</f>
        <v>0</v>
      </c>
      <c r="C7" s="265"/>
      <c r="D7" s="265"/>
      <c r="E7" s="266"/>
      <c r="F7" s="138">
        <f>'Mod. B1 corsa semplice'!F7</f>
        <v>0</v>
      </c>
      <c r="G7" s="128"/>
      <c r="H7" s="128"/>
      <c r="I7" s="128"/>
      <c r="J7" s="128"/>
      <c r="K7" s="128"/>
      <c r="L7" s="128"/>
    </row>
    <row r="8" spans="1:12" ht="30.75" customHeight="1">
      <c r="A8" s="137" t="s">
        <v>31</v>
      </c>
      <c r="B8" s="267">
        <f>'Mod. B-E Linea'!C10</f>
        <v>0</v>
      </c>
      <c r="C8" s="267"/>
      <c r="D8" s="267"/>
      <c r="E8" s="267"/>
      <c r="F8" s="131"/>
      <c r="G8" s="128"/>
      <c r="H8" s="128"/>
      <c r="I8" s="128"/>
      <c r="J8" s="128"/>
      <c r="K8" s="128"/>
      <c r="L8" s="128"/>
    </row>
    <row r="9" spans="1:12" ht="30.75" customHeight="1">
      <c r="A9" s="137" t="s">
        <v>32</v>
      </c>
      <c r="B9" s="268">
        <f>'Mod. B-E Linea'!C11</f>
        <v>0</v>
      </c>
      <c r="C9" s="268"/>
      <c r="D9" s="55"/>
      <c r="E9" s="160"/>
      <c r="F9" s="140">
        <f>'Mod. B-E Linea'!G7</f>
        <v>0</v>
      </c>
      <c r="G9" s="128"/>
      <c r="H9" s="128"/>
      <c r="I9" s="128"/>
      <c r="J9" s="128"/>
      <c r="K9" s="128"/>
      <c r="L9" s="128"/>
    </row>
    <row r="10" spans="1:12" ht="39" customHeight="1">
      <c r="A10" s="263"/>
      <c r="B10" s="263"/>
      <c r="C10" s="263"/>
      <c r="D10" s="114"/>
      <c r="E10" s="114"/>
      <c r="F10" s="114"/>
      <c r="G10" s="128"/>
      <c r="H10" s="128"/>
      <c r="I10" s="128"/>
      <c r="J10" s="128"/>
      <c r="K10" s="128"/>
      <c r="L10" s="128"/>
    </row>
    <row r="11" spans="1:12" ht="38.25">
      <c r="A11" s="256" t="str">
        <f>'Mod. B-E Linea'!C27</f>
        <v>Biglietto A/R sc.10% validità 7 gg.</v>
      </c>
      <c r="B11" s="256"/>
      <c r="C11" s="256"/>
      <c r="D11" s="256"/>
      <c r="E11" s="256"/>
      <c r="F11" s="256"/>
      <c r="G11" s="128"/>
      <c r="H11" s="141" t="s">
        <v>127</v>
      </c>
      <c r="I11" s="128"/>
      <c r="J11" s="128"/>
      <c r="K11" s="128"/>
      <c r="L11" s="128"/>
    </row>
    <row r="12" spans="1:12" ht="25.5">
      <c r="A12" s="257" t="s">
        <v>128</v>
      </c>
      <c r="B12" s="258"/>
      <c r="C12" s="85" t="s">
        <v>51</v>
      </c>
      <c r="D12" s="85" t="s">
        <v>129</v>
      </c>
      <c r="E12" s="85" t="s">
        <v>53</v>
      </c>
      <c r="F12" s="85" t="s">
        <v>54</v>
      </c>
      <c r="G12" s="128"/>
      <c r="H12" s="141"/>
      <c r="I12" s="128"/>
      <c r="J12" s="252" t="s">
        <v>130</v>
      </c>
      <c r="K12" s="134"/>
      <c r="L12" s="128"/>
    </row>
    <row r="13" spans="1:18" ht="25.5">
      <c r="A13" s="85" t="s">
        <v>131</v>
      </c>
      <c r="B13" s="85" t="s">
        <v>132</v>
      </c>
      <c r="C13" s="85"/>
      <c r="D13" s="85"/>
      <c r="E13" s="85" t="s">
        <v>133</v>
      </c>
      <c r="F13" s="84"/>
      <c r="G13" s="128"/>
      <c r="H13" s="142" t="s">
        <v>134</v>
      </c>
      <c r="I13" s="128"/>
      <c r="J13" s="253"/>
      <c r="K13" s="134"/>
      <c r="L13" s="143" t="s">
        <v>135</v>
      </c>
      <c r="R13" s="161"/>
    </row>
    <row r="14" spans="1:12" ht="15.75" customHeight="1">
      <c r="A14" s="85"/>
      <c r="B14" s="85"/>
      <c r="C14" s="85" t="s">
        <v>57</v>
      </c>
      <c r="D14" s="85" t="s">
        <v>57</v>
      </c>
      <c r="E14" s="85" t="s">
        <v>57</v>
      </c>
      <c r="F14" s="85" t="s">
        <v>58</v>
      </c>
      <c r="G14" s="128"/>
      <c r="H14" s="128"/>
      <c r="I14" s="128"/>
      <c r="J14" s="128"/>
      <c r="K14" s="128"/>
      <c r="L14" s="128"/>
    </row>
    <row r="15" spans="1:18" ht="15.75" customHeight="1">
      <c r="A15" s="85">
        <v>0</v>
      </c>
      <c r="B15" s="85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G15" s="128"/>
      <c r="H15" s="147">
        <v>10</v>
      </c>
      <c r="I15" s="128"/>
      <c r="J15" s="162">
        <v>2</v>
      </c>
      <c r="K15" s="128"/>
      <c r="L15" s="128">
        <v>2</v>
      </c>
      <c r="N15" s="149"/>
      <c r="O15" s="163"/>
      <c r="Q15" s="164"/>
      <c r="R15" s="164"/>
    </row>
    <row r="16" spans="1:18" ht="15.75" customHeight="1">
      <c r="A16" s="85">
        <f aca="true" t="shared" si="2" ref="A16:A37">B15</f>
        <v>10</v>
      </c>
      <c r="B16" s="85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G16" s="128"/>
      <c r="H16" s="147">
        <f aca="true" t="shared" si="4" ref="H16:H37">IF($F$9&gt;=A17,(B16-B15)/2+B15,$F$9)</f>
        <v>0</v>
      </c>
      <c r="I16" s="128"/>
      <c r="J16" s="162">
        <v>2.5</v>
      </c>
      <c r="K16" s="128"/>
      <c r="L16" s="128"/>
      <c r="N16" s="149"/>
      <c r="O16" s="163"/>
      <c r="Q16" s="164"/>
      <c r="R16" s="164"/>
    </row>
    <row r="17" spans="1:18" ht="15.75" customHeight="1">
      <c r="A17" s="85">
        <f t="shared" si="2"/>
        <v>15</v>
      </c>
      <c r="B17" s="85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G17" s="128"/>
      <c r="H17" s="147">
        <f t="shared" si="4"/>
        <v>0</v>
      </c>
      <c r="I17" s="128"/>
      <c r="J17" s="162">
        <v>3.5</v>
      </c>
      <c r="K17" s="128"/>
      <c r="L17" s="128"/>
      <c r="N17" s="149"/>
      <c r="O17" s="163"/>
      <c r="Q17" s="164"/>
      <c r="R17" s="164"/>
    </row>
    <row r="18" spans="1:18" ht="15.75" customHeight="1">
      <c r="A18" s="85">
        <f t="shared" si="2"/>
        <v>20</v>
      </c>
      <c r="B18" s="85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G18" s="128"/>
      <c r="H18" s="147">
        <f t="shared" si="4"/>
        <v>0</v>
      </c>
      <c r="I18" s="128"/>
      <c r="J18" s="162">
        <v>3.5</v>
      </c>
      <c r="K18" s="128"/>
      <c r="L18" s="128"/>
      <c r="N18" s="149"/>
      <c r="O18" s="163"/>
      <c r="Q18" s="164"/>
      <c r="R18" s="164"/>
    </row>
    <row r="19" spans="1:18" ht="15.75" customHeight="1">
      <c r="A19" s="85">
        <f t="shared" si="2"/>
        <v>25</v>
      </c>
      <c r="B19" s="85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G19" s="128"/>
      <c r="H19" s="147">
        <f t="shared" si="4"/>
        <v>0</v>
      </c>
      <c r="I19" s="128"/>
      <c r="J19" s="162">
        <v>4.5</v>
      </c>
      <c r="K19" s="128"/>
      <c r="L19" s="128"/>
      <c r="N19" s="149"/>
      <c r="O19" s="163"/>
      <c r="Q19" s="164"/>
      <c r="R19" s="164"/>
    </row>
    <row r="20" spans="1:18" ht="15.75" customHeight="1">
      <c r="A20" s="85">
        <f t="shared" si="2"/>
        <v>30</v>
      </c>
      <c r="B20" s="85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G20" s="128"/>
      <c r="H20" s="147">
        <f t="shared" si="4"/>
        <v>0</v>
      </c>
      <c r="I20" s="128"/>
      <c r="J20" s="162">
        <v>5.5</v>
      </c>
      <c r="K20" s="128"/>
      <c r="L20" s="128"/>
      <c r="N20" s="149"/>
      <c r="O20" s="163"/>
      <c r="Q20" s="164"/>
      <c r="R20" s="164"/>
    </row>
    <row r="21" spans="1:18" ht="15.75" customHeight="1">
      <c r="A21" s="85">
        <f t="shared" si="2"/>
        <v>40</v>
      </c>
      <c r="B21" s="85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G21" s="128"/>
      <c r="H21" s="147">
        <f t="shared" si="4"/>
        <v>0</v>
      </c>
      <c r="I21" s="128"/>
      <c r="J21" s="162">
        <v>6.5</v>
      </c>
      <c r="K21" s="128"/>
      <c r="L21" s="128"/>
      <c r="N21" s="149"/>
      <c r="O21" s="163"/>
      <c r="Q21" s="164"/>
      <c r="R21" s="164"/>
    </row>
    <row r="22" spans="1:18" ht="15.75" customHeight="1">
      <c r="A22" s="85">
        <f t="shared" si="2"/>
        <v>50</v>
      </c>
      <c r="B22" s="85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G22" s="128"/>
      <c r="H22" s="147">
        <f t="shared" si="4"/>
        <v>0</v>
      </c>
      <c r="I22" s="128"/>
      <c r="J22" s="162">
        <v>8</v>
      </c>
      <c r="K22" s="128"/>
      <c r="L22" s="128"/>
      <c r="N22" s="149"/>
      <c r="O22" s="163"/>
      <c r="Q22" s="164"/>
      <c r="R22" s="164"/>
    </row>
    <row r="23" spans="1:18" ht="15.75" customHeight="1">
      <c r="A23" s="85">
        <f t="shared" si="2"/>
        <v>60</v>
      </c>
      <c r="B23" s="85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G23" s="128"/>
      <c r="H23" s="147">
        <f t="shared" si="4"/>
        <v>0</v>
      </c>
      <c r="I23" s="128"/>
      <c r="J23" s="162">
        <v>9</v>
      </c>
      <c r="K23" s="128"/>
      <c r="L23" s="128"/>
      <c r="N23" s="149"/>
      <c r="O23" s="163"/>
      <c r="Q23" s="164"/>
      <c r="R23" s="164"/>
    </row>
    <row r="24" spans="1:18" ht="15.75" customHeight="1">
      <c r="A24" s="85">
        <f t="shared" si="2"/>
        <v>70</v>
      </c>
      <c r="B24" s="85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G24" s="128"/>
      <c r="H24" s="147">
        <f t="shared" si="4"/>
        <v>0</v>
      </c>
      <c r="I24" s="128"/>
      <c r="J24" s="162">
        <v>11</v>
      </c>
      <c r="K24" s="128"/>
      <c r="L24" s="128"/>
      <c r="N24" s="149"/>
      <c r="O24" s="163"/>
      <c r="Q24" s="164"/>
      <c r="R24" s="164"/>
    </row>
    <row r="25" spans="1:18" ht="15.75" customHeight="1">
      <c r="A25" s="85">
        <f t="shared" si="2"/>
        <v>90</v>
      </c>
      <c r="B25" s="85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G25" s="128"/>
      <c r="H25" s="147">
        <f t="shared" si="4"/>
        <v>0</v>
      </c>
      <c r="I25" s="128"/>
      <c r="J25" s="162">
        <v>12.5</v>
      </c>
      <c r="K25" s="128"/>
      <c r="L25" s="128"/>
      <c r="N25" s="149"/>
      <c r="O25" s="163"/>
      <c r="Q25" s="164"/>
      <c r="R25" s="164"/>
    </row>
    <row r="26" spans="1:18" ht="15.75" customHeight="1">
      <c r="A26" s="85">
        <f t="shared" si="2"/>
        <v>110</v>
      </c>
      <c r="B26" s="85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G26" s="128"/>
      <c r="H26" s="147">
        <f t="shared" si="4"/>
        <v>0</v>
      </c>
      <c r="I26" s="128"/>
      <c r="J26" s="162">
        <v>14.5</v>
      </c>
      <c r="K26" s="128"/>
      <c r="L26" s="128"/>
      <c r="N26" s="149"/>
      <c r="O26" s="163"/>
      <c r="Q26" s="164"/>
      <c r="R26" s="164"/>
    </row>
    <row r="27" spans="1:18" ht="15.75" customHeight="1">
      <c r="A27" s="85">
        <f t="shared" si="2"/>
        <v>130</v>
      </c>
      <c r="B27" s="85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G27" s="128"/>
      <c r="H27" s="147">
        <f t="shared" si="4"/>
        <v>0</v>
      </c>
      <c r="I27" s="128"/>
      <c r="J27" s="162">
        <v>18</v>
      </c>
      <c r="K27" s="128"/>
      <c r="L27" s="128"/>
      <c r="N27" s="149"/>
      <c r="O27" s="163"/>
      <c r="Q27" s="164"/>
      <c r="R27" s="164"/>
    </row>
    <row r="28" spans="1:18" ht="15.75" customHeight="1">
      <c r="A28" s="85">
        <f t="shared" si="2"/>
        <v>150</v>
      </c>
      <c r="B28" s="85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G28" s="128"/>
      <c r="H28" s="147">
        <f t="shared" si="4"/>
        <v>0</v>
      </c>
      <c r="I28" s="128"/>
      <c r="J28" s="162">
        <v>20</v>
      </c>
      <c r="K28" s="128"/>
      <c r="L28" s="128"/>
      <c r="N28" s="149"/>
      <c r="O28" s="163"/>
      <c r="Q28" s="164"/>
      <c r="R28" s="164"/>
    </row>
    <row r="29" spans="1:18" ht="15.75" customHeight="1">
      <c r="A29" s="85">
        <f t="shared" si="2"/>
        <v>170</v>
      </c>
      <c r="B29" s="85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G29" s="128"/>
      <c r="H29" s="147">
        <f t="shared" si="4"/>
        <v>0</v>
      </c>
      <c r="I29" s="128"/>
      <c r="J29" s="162">
        <v>21.5</v>
      </c>
      <c r="K29" s="128"/>
      <c r="L29" s="128"/>
      <c r="N29" s="149"/>
      <c r="O29" s="163"/>
      <c r="Q29" s="164"/>
      <c r="R29" s="164"/>
    </row>
    <row r="30" spans="1:18" ht="15.75" customHeight="1">
      <c r="A30" s="85">
        <f t="shared" si="2"/>
        <v>190</v>
      </c>
      <c r="B30" s="85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G30" s="128"/>
      <c r="H30" s="147">
        <f t="shared" si="4"/>
        <v>0</v>
      </c>
      <c r="I30" s="128"/>
      <c r="J30" s="162">
        <v>23.5</v>
      </c>
      <c r="K30" s="128"/>
      <c r="L30" s="128"/>
      <c r="N30" s="149"/>
      <c r="O30" s="163"/>
      <c r="Q30" s="164"/>
      <c r="R30" s="164"/>
    </row>
    <row r="31" spans="1:18" ht="15.75" customHeight="1">
      <c r="A31" s="85">
        <f t="shared" si="2"/>
        <v>210</v>
      </c>
      <c r="B31" s="85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G31" s="128"/>
      <c r="H31" s="147">
        <f t="shared" si="4"/>
        <v>0</v>
      </c>
      <c r="I31" s="128"/>
      <c r="J31" s="162">
        <v>26</v>
      </c>
      <c r="K31" s="128"/>
      <c r="L31" s="128"/>
      <c r="N31" s="149"/>
      <c r="O31" s="163"/>
      <c r="Q31" s="164"/>
      <c r="R31" s="164"/>
    </row>
    <row r="32" spans="1:18" ht="15.75" customHeight="1">
      <c r="A32" s="85">
        <f t="shared" si="2"/>
        <v>230</v>
      </c>
      <c r="B32" s="85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G32" s="128"/>
      <c r="H32" s="147">
        <f t="shared" si="4"/>
        <v>0</v>
      </c>
      <c r="I32" s="128"/>
      <c r="J32" s="162">
        <v>28</v>
      </c>
      <c r="K32" s="128"/>
      <c r="L32" s="128"/>
      <c r="N32" s="149"/>
      <c r="O32" s="163"/>
      <c r="Q32" s="164"/>
      <c r="R32" s="164"/>
    </row>
    <row r="33" spans="1:18" ht="15.75" customHeight="1">
      <c r="A33" s="85">
        <f t="shared" si="2"/>
        <v>250</v>
      </c>
      <c r="B33" s="85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G33" s="128"/>
      <c r="H33" s="147">
        <f t="shared" si="4"/>
        <v>0</v>
      </c>
      <c r="I33" s="128"/>
      <c r="J33" s="162">
        <v>29.5</v>
      </c>
      <c r="K33" s="128"/>
      <c r="L33" s="128"/>
      <c r="N33" s="149"/>
      <c r="O33" s="163"/>
      <c r="Q33" s="164"/>
      <c r="R33" s="164"/>
    </row>
    <row r="34" spans="1:18" ht="15.75" customHeight="1">
      <c r="A34" s="85">
        <f t="shared" si="2"/>
        <v>270</v>
      </c>
      <c r="B34" s="85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G34" s="128"/>
      <c r="H34" s="147">
        <f t="shared" si="4"/>
        <v>0</v>
      </c>
      <c r="I34" s="128"/>
      <c r="J34" s="162">
        <v>31.5</v>
      </c>
      <c r="K34" s="128"/>
      <c r="L34" s="128"/>
      <c r="N34" s="149"/>
      <c r="O34" s="163"/>
      <c r="Q34" s="164"/>
      <c r="R34" s="164"/>
    </row>
    <row r="35" spans="1:18" ht="15.75" customHeight="1">
      <c r="A35" s="85">
        <f t="shared" si="2"/>
        <v>290</v>
      </c>
      <c r="B35" s="85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G35" s="128"/>
      <c r="H35" s="147">
        <f t="shared" si="4"/>
        <v>0</v>
      </c>
      <c r="I35" s="128"/>
      <c r="J35" s="162">
        <v>34</v>
      </c>
      <c r="K35" s="128"/>
      <c r="L35" s="128"/>
      <c r="N35" s="149"/>
      <c r="O35" s="163"/>
      <c r="Q35" s="164"/>
      <c r="R35" s="164"/>
    </row>
    <row r="36" spans="1:18" ht="15.75" customHeight="1">
      <c r="A36" s="85">
        <f t="shared" si="2"/>
        <v>310</v>
      </c>
      <c r="B36" s="85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G36" s="128"/>
      <c r="H36" s="147">
        <f t="shared" si="4"/>
        <v>0</v>
      </c>
      <c r="I36" s="128"/>
      <c r="J36" s="162">
        <v>36</v>
      </c>
      <c r="K36" s="128"/>
      <c r="L36" s="128"/>
      <c r="N36" s="149"/>
      <c r="O36" s="163"/>
      <c r="Q36" s="164"/>
      <c r="R36" s="164"/>
    </row>
    <row r="37" spans="1:18" ht="15.75" customHeight="1">
      <c r="A37" s="85">
        <f t="shared" si="2"/>
        <v>330</v>
      </c>
      <c r="B37" s="85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G37" s="128"/>
      <c r="H37" s="147">
        <f t="shared" si="4"/>
        <v>0</v>
      </c>
      <c r="I37" s="128"/>
      <c r="J37" s="162">
        <v>38</v>
      </c>
      <c r="K37" s="128"/>
      <c r="L37" s="128"/>
      <c r="N37" s="149"/>
      <c r="O37" s="163"/>
      <c r="Q37" s="164"/>
      <c r="R37" s="164"/>
    </row>
    <row r="38" spans="1:12" ht="23.25" customHeight="1">
      <c r="A38" s="254" t="s">
        <v>122</v>
      </c>
      <c r="B38" s="254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  <c r="G38" s="128"/>
      <c r="H38" s="128"/>
      <c r="I38" s="128"/>
      <c r="J38" s="128"/>
      <c r="K38" s="128"/>
      <c r="L38" s="128"/>
    </row>
    <row r="39" spans="1:12" ht="23.25" customHeight="1">
      <c r="A39" s="55"/>
      <c r="B39" s="55"/>
      <c r="C39" s="55"/>
      <c r="D39" s="55"/>
      <c r="E39" s="55"/>
      <c r="F39" s="55"/>
      <c r="G39" s="128"/>
      <c r="H39" s="128"/>
      <c r="I39" s="128"/>
      <c r="J39" s="128"/>
      <c r="K39" s="128"/>
      <c r="L39" s="128"/>
    </row>
    <row r="40" spans="1:6" s="54" customFormat="1" ht="15" customHeight="1">
      <c r="A40" s="51" t="s">
        <v>123</v>
      </c>
      <c r="B40" s="154">
        <f>Autocertificazione!B41</f>
        <v>0</v>
      </c>
      <c r="C40" s="111"/>
      <c r="D40" s="234" t="s">
        <v>124</v>
      </c>
      <c r="E40" s="235"/>
      <c r="F40" s="235"/>
    </row>
    <row r="41" spans="1:6" s="54" customFormat="1" ht="15" customHeight="1">
      <c r="A41" s="51"/>
      <c r="B41" s="155"/>
      <c r="C41" s="51"/>
      <c r="D41" s="234" t="s">
        <v>125</v>
      </c>
      <c r="E41" s="235"/>
      <c r="F41" s="235"/>
    </row>
    <row r="42" spans="1:7" s="54" customFormat="1" ht="15.75" customHeight="1">
      <c r="A42" s="51"/>
      <c r="B42" s="51"/>
      <c r="C42" s="51"/>
      <c r="D42" s="238"/>
      <c r="E42" s="239"/>
      <c r="F42" s="239"/>
      <c r="G42" s="113"/>
    </row>
    <row r="43" spans="1:6" s="54" customFormat="1" ht="14.25" customHeight="1">
      <c r="A43" s="51"/>
      <c r="B43" s="51"/>
      <c r="C43" s="51"/>
      <c r="D43" s="240"/>
      <c r="E43" s="240"/>
      <c r="F43" s="240"/>
    </row>
    <row r="44" spans="1:6" s="128" customFormat="1" ht="9" customHeight="1">
      <c r="A44" s="114"/>
      <c r="B44" s="114"/>
      <c r="C44" s="114"/>
      <c r="D44" s="114"/>
      <c r="E44" s="114"/>
      <c r="F44" s="114"/>
    </row>
    <row r="45" spans="1:12" ht="12.75">
      <c r="A45" s="55"/>
      <c r="B45" s="55"/>
      <c r="C45" s="55"/>
      <c r="D45" s="55"/>
      <c r="E45" s="55"/>
      <c r="F45" s="55"/>
      <c r="G45" s="128"/>
      <c r="H45" s="128"/>
      <c r="I45" s="128"/>
      <c r="J45" s="128"/>
      <c r="K45" s="128"/>
      <c r="L45" s="128"/>
    </row>
    <row r="46" spans="1:4" s="128" customFormat="1" ht="54.75" customHeight="1">
      <c r="A46" s="233" t="s">
        <v>136</v>
      </c>
      <c r="B46" s="233"/>
      <c r="C46" s="261"/>
      <c r="D46" s="261"/>
    </row>
    <row r="47" spans="1:12" ht="12.7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</row>
    <row r="48" spans="1:12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</row>
    <row r="49" spans="1:12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</row>
    <row r="50" spans="1:12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 ht="12.7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</row>
    <row r="52" spans="1:12" ht="12.7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</row>
    <row r="53" spans="1:12" ht="12.7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</row>
    <row r="54" spans="1:12" ht="12.7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</row>
    <row r="55" spans="1:12" ht="12.7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</row>
    <row r="56" spans="1:12" ht="12.7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</row>
    <row r="57" spans="1:12" ht="12.7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</row>
    <row r="58" spans="1:12" ht="12.7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</row>
    <row r="59" spans="1:12" ht="12.7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</row>
    <row r="60" spans="1:12" ht="12.7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</row>
    <row r="61" spans="1:12" ht="12.7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</row>
    <row r="62" spans="1:12" ht="12.7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</row>
    <row r="63" spans="1:12" ht="12.7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</row>
    <row r="64" spans="1:12" ht="12.7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</row>
    <row r="65" spans="1:12" ht="12.7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 ht="12.7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 ht="12.7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 ht="12.7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</row>
    <row r="69" spans="1:12" ht="12.7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</row>
    <row r="70" spans="1:12" ht="12.7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 ht="12.7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 ht="12.7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 ht="12.7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 ht="12.7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2.7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</row>
    <row r="76" spans="1:12" ht="12.75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</row>
    <row r="77" spans="1:12" ht="12.7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</row>
    <row r="78" spans="1:12" ht="12.7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</row>
    <row r="79" spans="1:12" ht="12.7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</row>
    <row r="80" spans="1:12" ht="12.7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</row>
    <row r="81" spans="1:12" ht="12.7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</row>
    <row r="82" spans="1:12" ht="12.7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</row>
    <row r="83" spans="1:12" ht="12.7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ht="12.7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</row>
    <row r="85" spans="1:12" ht="12.7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</row>
    <row r="86" spans="1:12" ht="12.7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</row>
    <row r="87" spans="1:12" ht="12.7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</row>
  </sheetData>
  <sheetProtection sheet="1" selectLockedCells="1"/>
  <mergeCells count="15">
    <mergeCell ref="A38:B38"/>
    <mergeCell ref="B7:E7"/>
    <mergeCell ref="B8:E8"/>
    <mergeCell ref="B9:C9"/>
    <mergeCell ref="A46:D46"/>
    <mergeCell ref="D40:F40"/>
    <mergeCell ref="D41:F41"/>
    <mergeCell ref="D42:F43"/>
    <mergeCell ref="A3:G3"/>
    <mergeCell ref="J12:J13"/>
    <mergeCell ref="A6:E6"/>
    <mergeCell ref="A10:C10"/>
    <mergeCell ref="A4:C4"/>
    <mergeCell ref="A12:B12"/>
    <mergeCell ref="A11:F11"/>
  </mergeCells>
  <printOptions horizontalCentered="1"/>
  <pageMargins left="0.7480314960629921" right="0.7480314960629921" top="0.7086614173228347" bottom="0.4330708661417323" header="0.5118110236220472" footer="0.5118110236220472"/>
  <pageSetup horizontalDpi="300" verticalDpi="300" orientation="portrait" paperSize="9" scale="6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46"/>
  <sheetViews>
    <sheetView showGridLines="0" zoomScale="70" zoomScaleNormal="70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126" customWidth="1"/>
    <col min="5" max="5" width="21.8515625" style="126" customWidth="1"/>
    <col min="6" max="6" width="20.57421875" style="126" customWidth="1"/>
    <col min="7" max="7" width="8.7109375" style="127" customWidth="1"/>
    <col min="8" max="8" width="10.7109375" style="126" customWidth="1"/>
    <col min="9" max="9" width="2.57421875" style="127" customWidth="1"/>
    <col min="10" max="10" width="11.57421875" style="126" customWidth="1"/>
    <col min="11" max="11" width="2.28125" style="127" customWidth="1"/>
    <col min="12" max="12" width="12.8515625" style="127" customWidth="1"/>
    <col min="13" max="13" width="11.7109375" style="126" customWidth="1"/>
    <col min="14" max="14" width="9.8515625" style="126" customWidth="1"/>
    <col min="15" max="16384" width="8.7109375" style="127" customWidth="1"/>
  </cols>
  <sheetData>
    <row r="1" spans="1:14" ht="24" customHeight="1">
      <c r="A1" s="157"/>
      <c r="B1" s="157"/>
      <c r="C1" s="157"/>
      <c r="D1" s="157"/>
      <c r="E1" s="158"/>
      <c r="F1" s="159"/>
      <c r="G1" s="159"/>
      <c r="L1" s="126"/>
      <c r="M1" s="127"/>
      <c r="N1" s="127"/>
    </row>
    <row r="2" spans="1:14" ht="12.75">
      <c r="A2" s="157"/>
      <c r="B2" s="157"/>
      <c r="C2" s="157"/>
      <c r="D2" s="157"/>
      <c r="E2" s="158"/>
      <c r="F2" s="158"/>
      <c r="G2" s="159"/>
      <c r="L2" s="126"/>
      <c r="M2" s="127"/>
      <c r="N2" s="127"/>
    </row>
    <row r="3" spans="1:7" s="54" customFormat="1" ht="85.5" customHeight="1">
      <c r="A3" s="259"/>
      <c r="B3" s="260"/>
      <c r="C3" s="260"/>
      <c r="D3" s="260"/>
      <c r="E3" s="260"/>
      <c r="F3" s="260"/>
      <c r="G3" s="260"/>
    </row>
    <row r="4" spans="1:7" s="128" customFormat="1" ht="27" customHeight="1">
      <c r="A4" s="262" t="s">
        <v>138</v>
      </c>
      <c r="B4" s="262"/>
      <c r="C4" s="262"/>
      <c r="D4" s="55"/>
      <c r="E4" s="55"/>
      <c r="F4" s="55"/>
      <c r="G4" s="114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28" customFormat="1" ht="21" customHeight="1">
      <c r="A6" s="271"/>
      <c r="B6" s="271"/>
      <c r="C6" s="271"/>
      <c r="D6" s="271"/>
      <c r="E6" s="272"/>
      <c r="F6" s="136"/>
    </row>
    <row r="7" spans="1:6" s="128" customFormat="1" ht="21.75" customHeight="1">
      <c r="A7" s="114" t="s">
        <v>29</v>
      </c>
      <c r="B7" s="264">
        <f>Autocertificazione!D10</f>
        <v>0</v>
      </c>
      <c r="C7" s="265"/>
      <c r="D7" s="265"/>
      <c r="E7" s="266"/>
      <c r="F7" s="138">
        <f>'Mod. B1 corsa semplice'!F7</f>
        <v>0</v>
      </c>
    </row>
    <row r="8" spans="1:6" s="128" customFormat="1" ht="21.75" customHeight="1">
      <c r="A8" s="114" t="s">
        <v>31</v>
      </c>
      <c r="B8" s="267">
        <f>'Mod. B-E Linea'!C10</f>
        <v>0</v>
      </c>
      <c r="C8" s="273"/>
      <c r="D8" s="273"/>
      <c r="E8" s="273"/>
      <c r="F8" s="138"/>
    </row>
    <row r="9" spans="1:6" s="128" customFormat="1" ht="21.75" customHeight="1">
      <c r="A9" s="114" t="s">
        <v>32</v>
      </c>
      <c r="B9" s="267">
        <f>'Mod. B-E Linea'!C11</f>
        <v>0</v>
      </c>
      <c r="C9" s="267"/>
      <c r="D9" s="166"/>
      <c r="E9" s="167"/>
      <c r="F9" s="140">
        <f>'Mod. B-E Linea'!G7</f>
        <v>0</v>
      </c>
    </row>
    <row r="10" spans="1:6" s="128" customFormat="1" ht="41.25" customHeight="1">
      <c r="A10" s="263"/>
      <c r="B10" s="263"/>
      <c r="C10" s="263"/>
      <c r="D10" s="114"/>
      <c r="E10" s="114"/>
      <c r="F10" s="114"/>
    </row>
    <row r="11" spans="1:13" s="128" customFormat="1" ht="38.25">
      <c r="A11" s="256" t="str">
        <f>'Mod. B-E Linea'!C28</f>
        <v>Biglietti multipli da 10 corse al prezzo di 9 c.s.</v>
      </c>
      <c r="B11" s="256"/>
      <c r="C11" s="256"/>
      <c r="D11" s="256"/>
      <c r="E11" s="256"/>
      <c r="F11" s="256"/>
      <c r="H11" s="141" t="s">
        <v>127</v>
      </c>
      <c r="L11" s="143" t="s">
        <v>135</v>
      </c>
      <c r="M11" s="143" t="s">
        <v>139</v>
      </c>
    </row>
    <row r="12" spans="1:10" s="128" customFormat="1" ht="25.5" customHeight="1">
      <c r="A12" s="257" t="s">
        <v>128</v>
      </c>
      <c r="B12" s="258"/>
      <c r="C12" s="85" t="s">
        <v>51</v>
      </c>
      <c r="D12" s="85" t="s">
        <v>129</v>
      </c>
      <c r="E12" s="85" t="s">
        <v>53</v>
      </c>
      <c r="F12" s="85" t="s">
        <v>54</v>
      </c>
      <c r="H12" s="141"/>
      <c r="J12" s="252" t="s">
        <v>130</v>
      </c>
    </row>
    <row r="13" spans="1:14" s="128" customFormat="1" ht="15.75" customHeight="1">
      <c r="A13" s="85" t="s">
        <v>131</v>
      </c>
      <c r="B13" s="85" t="s">
        <v>132</v>
      </c>
      <c r="C13" s="85"/>
      <c r="D13" s="85"/>
      <c r="E13" s="85" t="s">
        <v>133</v>
      </c>
      <c r="F13" s="84"/>
      <c r="H13" s="142" t="s">
        <v>134</v>
      </c>
      <c r="J13" s="253"/>
      <c r="N13" s="143"/>
    </row>
    <row r="14" spans="1:6" s="128" customFormat="1" ht="15.75" customHeight="1">
      <c r="A14" s="85"/>
      <c r="B14" s="85"/>
      <c r="C14" s="85" t="s">
        <v>57</v>
      </c>
      <c r="D14" s="85" t="s">
        <v>57</v>
      </c>
      <c r="E14" s="85" t="s">
        <v>57</v>
      </c>
      <c r="F14" s="85" t="s">
        <v>58</v>
      </c>
    </row>
    <row r="15" spans="1:16" s="128" customFormat="1" ht="15.75" customHeight="1">
      <c r="A15" s="85">
        <v>0</v>
      </c>
      <c r="B15" s="85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f aca="true" t="shared" si="2" ref="J15:J37">M15*9</f>
        <v>10.799999999999999</v>
      </c>
      <c r="L15" s="128">
        <v>10</v>
      </c>
      <c r="M15" s="148">
        <v>1.2</v>
      </c>
      <c r="N15" s="150"/>
      <c r="O15" s="149"/>
      <c r="P15" s="150"/>
    </row>
    <row r="16" spans="1:16" s="128" customFormat="1" ht="15.75" customHeight="1">
      <c r="A16" s="85">
        <f aca="true" t="shared" si="3" ref="A16:A37">B15</f>
        <v>10</v>
      </c>
      <c r="B16" s="85">
        <v>15</v>
      </c>
      <c r="C16" s="144"/>
      <c r="D16" s="145" t="b">
        <f t="shared" si="0"/>
        <v>0</v>
      </c>
      <c r="E16" s="145" t="b">
        <f aca="true" t="shared" si="4" ref="E16:E37">IF($F$9&gt;=$A16,IF(C16&lt;&gt;0,D16*$H16,0))</f>
        <v>0</v>
      </c>
      <c r="F16" s="146" t="b">
        <f t="shared" si="1"/>
        <v>0</v>
      </c>
      <c r="H16" s="147">
        <f aca="true" t="shared" si="5" ref="H16:H37">IF($F$9&gt;=A17,(B16-B15)/2+B15,$F$9)</f>
        <v>0</v>
      </c>
      <c r="J16" s="168">
        <f t="shared" si="2"/>
        <v>13.5</v>
      </c>
      <c r="M16" s="148">
        <v>1.5</v>
      </c>
      <c r="N16" s="150"/>
      <c r="O16" s="149"/>
      <c r="P16" s="150"/>
    </row>
    <row r="17" spans="1:16" s="128" customFormat="1" ht="15.75" customHeight="1">
      <c r="A17" s="85">
        <f t="shared" si="3"/>
        <v>15</v>
      </c>
      <c r="B17" s="85">
        <v>20</v>
      </c>
      <c r="C17" s="144"/>
      <c r="D17" s="145" t="b">
        <f t="shared" si="0"/>
        <v>0</v>
      </c>
      <c r="E17" s="145" t="b">
        <f t="shared" si="4"/>
        <v>0</v>
      </c>
      <c r="F17" s="146" t="b">
        <f t="shared" si="1"/>
        <v>0</v>
      </c>
      <c r="H17" s="147">
        <f t="shared" si="5"/>
        <v>0</v>
      </c>
      <c r="J17" s="168">
        <f t="shared" si="2"/>
        <v>18</v>
      </c>
      <c r="M17" s="148">
        <v>2</v>
      </c>
      <c r="N17" s="150"/>
      <c r="O17" s="149"/>
      <c r="P17" s="150"/>
    </row>
    <row r="18" spans="1:16" s="128" customFormat="1" ht="15.75" customHeight="1">
      <c r="A18" s="85">
        <f t="shared" si="3"/>
        <v>20</v>
      </c>
      <c r="B18" s="85">
        <v>25</v>
      </c>
      <c r="C18" s="144"/>
      <c r="D18" s="145" t="b">
        <f t="shared" si="0"/>
        <v>0</v>
      </c>
      <c r="E18" s="145" t="b">
        <f t="shared" si="4"/>
        <v>0</v>
      </c>
      <c r="F18" s="146" t="b">
        <f t="shared" si="1"/>
        <v>0</v>
      </c>
      <c r="H18" s="147">
        <f t="shared" si="5"/>
        <v>0</v>
      </c>
      <c r="J18" s="168">
        <f t="shared" si="2"/>
        <v>18</v>
      </c>
      <c r="M18" s="148">
        <v>2</v>
      </c>
      <c r="N18" s="150"/>
      <c r="O18" s="149"/>
      <c r="P18" s="150"/>
    </row>
    <row r="19" spans="1:16" s="128" customFormat="1" ht="15.75" customHeight="1">
      <c r="A19" s="85">
        <f t="shared" si="3"/>
        <v>25</v>
      </c>
      <c r="B19" s="85">
        <v>30</v>
      </c>
      <c r="C19" s="144"/>
      <c r="D19" s="145" t="b">
        <f t="shared" si="0"/>
        <v>0</v>
      </c>
      <c r="E19" s="145" t="b">
        <f t="shared" si="4"/>
        <v>0</v>
      </c>
      <c r="F19" s="146" t="b">
        <f t="shared" si="1"/>
        <v>0</v>
      </c>
      <c r="H19" s="147">
        <f t="shared" si="5"/>
        <v>0</v>
      </c>
      <c r="J19" s="168">
        <f t="shared" si="2"/>
        <v>22.5</v>
      </c>
      <c r="M19" s="148">
        <v>2.5</v>
      </c>
      <c r="N19" s="150"/>
      <c r="O19" s="149"/>
      <c r="P19" s="150"/>
    </row>
    <row r="20" spans="1:16" s="128" customFormat="1" ht="15.75" customHeight="1">
      <c r="A20" s="85">
        <f t="shared" si="3"/>
        <v>30</v>
      </c>
      <c r="B20" s="85">
        <v>40</v>
      </c>
      <c r="C20" s="144"/>
      <c r="D20" s="145" t="b">
        <f t="shared" si="0"/>
        <v>0</v>
      </c>
      <c r="E20" s="145" t="b">
        <f t="shared" si="4"/>
        <v>0</v>
      </c>
      <c r="F20" s="146" t="b">
        <f t="shared" si="1"/>
        <v>0</v>
      </c>
      <c r="H20" s="147">
        <f t="shared" si="5"/>
        <v>0</v>
      </c>
      <c r="J20" s="168">
        <f t="shared" si="2"/>
        <v>27</v>
      </c>
      <c r="M20" s="148">
        <v>3</v>
      </c>
      <c r="N20" s="150"/>
      <c r="O20" s="149"/>
      <c r="P20" s="150"/>
    </row>
    <row r="21" spans="1:16" s="128" customFormat="1" ht="15.75" customHeight="1">
      <c r="A21" s="85">
        <f t="shared" si="3"/>
        <v>40</v>
      </c>
      <c r="B21" s="85">
        <v>50</v>
      </c>
      <c r="C21" s="144"/>
      <c r="D21" s="145" t="b">
        <f t="shared" si="0"/>
        <v>0</v>
      </c>
      <c r="E21" s="145" t="b">
        <f t="shared" si="4"/>
        <v>0</v>
      </c>
      <c r="F21" s="146" t="b">
        <f t="shared" si="1"/>
        <v>0</v>
      </c>
      <c r="H21" s="147">
        <f t="shared" si="5"/>
        <v>0</v>
      </c>
      <c r="J21" s="168">
        <f t="shared" si="2"/>
        <v>31.5</v>
      </c>
      <c r="M21" s="148">
        <v>3.5</v>
      </c>
      <c r="N21" s="150"/>
      <c r="O21" s="149"/>
      <c r="P21" s="150"/>
    </row>
    <row r="22" spans="1:16" s="128" customFormat="1" ht="15.75" customHeight="1">
      <c r="A22" s="85">
        <f t="shared" si="3"/>
        <v>50</v>
      </c>
      <c r="B22" s="85">
        <v>60</v>
      </c>
      <c r="C22" s="144"/>
      <c r="D22" s="145" t="b">
        <f t="shared" si="0"/>
        <v>0</v>
      </c>
      <c r="E22" s="145" t="b">
        <f t="shared" si="4"/>
        <v>0</v>
      </c>
      <c r="F22" s="146" t="b">
        <f t="shared" si="1"/>
        <v>0</v>
      </c>
      <c r="H22" s="147">
        <f t="shared" si="5"/>
        <v>0</v>
      </c>
      <c r="J22" s="168">
        <f t="shared" si="2"/>
        <v>40.5</v>
      </c>
      <c r="M22" s="148">
        <v>4.5</v>
      </c>
      <c r="N22" s="150"/>
      <c r="O22" s="149"/>
      <c r="P22" s="150"/>
    </row>
    <row r="23" spans="1:16" s="128" customFormat="1" ht="15.75" customHeight="1">
      <c r="A23" s="85">
        <f t="shared" si="3"/>
        <v>60</v>
      </c>
      <c r="B23" s="85">
        <v>70</v>
      </c>
      <c r="C23" s="144"/>
      <c r="D23" s="145" t="b">
        <f t="shared" si="0"/>
        <v>0</v>
      </c>
      <c r="E23" s="145" t="b">
        <f t="shared" si="4"/>
        <v>0</v>
      </c>
      <c r="F23" s="146" t="b">
        <f t="shared" si="1"/>
        <v>0</v>
      </c>
      <c r="H23" s="147">
        <f t="shared" si="5"/>
        <v>0</v>
      </c>
      <c r="J23" s="168">
        <f t="shared" si="2"/>
        <v>45</v>
      </c>
      <c r="M23" s="148">
        <v>5</v>
      </c>
      <c r="N23" s="150"/>
      <c r="O23" s="149"/>
      <c r="P23" s="150"/>
    </row>
    <row r="24" spans="1:16" s="128" customFormat="1" ht="15.75" customHeight="1">
      <c r="A24" s="85">
        <f t="shared" si="3"/>
        <v>70</v>
      </c>
      <c r="B24" s="85">
        <v>90</v>
      </c>
      <c r="C24" s="144"/>
      <c r="D24" s="145" t="b">
        <f t="shared" si="0"/>
        <v>0</v>
      </c>
      <c r="E24" s="145" t="b">
        <f t="shared" si="4"/>
        <v>0</v>
      </c>
      <c r="F24" s="146" t="b">
        <f t="shared" si="1"/>
        <v>0</v>
      </c>
      <c r="H24" s="147">
        <f t="shared" si="5"/>
        <v>0</v>
      </c>
      <c r="J24" s="168">
        <f t="shared" si="2"/>
        <v>54</v>
      </c>
      <c r="M24" s="148">
        <v>6</v>
      </c>
      <c r="N24" s="150"/>
      <c r="O24" s="149"/>
      <c r="P24" s="150"/>
    </row>
    <row r="25" spans="1:16" s="128" customFormat="1" ht="15.75" customHeight="1">
      <c r="A25" s="85">
        <f t="shared" si="3"/>
        <v>90</v>
      </c>
      <c r="B25" s="85">
        <v>110</v>
      </c>
      <c r="C25" s="144"/>
      <c r="D25" s="145" t="b">
        <f t="shared" si="0"/>
        <v>0</v>
      </c>
      <c r="E25" s="145" t="b">
        <f t="shared" si="4"/>
        <v>0</v>
      </c>
      <c r="F25" s="146" t="b">
        <f t="shared" si="1"/>
        <v>0</v>
      </c>
      <c r="H25" s="147">
        <f t="shared" si="5"/>
        <v>0</v>
      </c>
      <c r="J25" s="168">
        <f t="shared" si="2"/>
        <v>63</v>
      </c>
      <c r="M25" s="148">
        <v>7</v>
      </c>
      <c r="N25" s="150"/>
      <c r="O25" s="149"/>
      <c r="P25" s="150"/>
    </row>
    <row r="26" spans="1:16" s="128" customFormat="1" ht="15.75" customHeight="1">
      <c r="A26" s="85">
        <f t="shared" si="3"/>
        <v>110</v>
      </c>
      <c r="B26" s="85">
        <v>130</v>
      </c>
      <c r="C26" s="144"/>
      <c r="D26" s="145" t="b">
        <f t="shared" si="0"/>
        <v>0</v>
      </c>
      <c r="E26" s="145" t="b">
        <f t="shared" si="4"/>
        <v>0</v>
      </c>
      <c r="F26" s="146" t="b">
        <f t="shared" si="1"/>
        <v>0</v>
      </c>
      <c r="H26" s="147">
        <f t="shared" si="5"/>
        <v>0</v>
      </c>
      <c r="J26" s="168">
        <f t="shared" si="2"/>
        <v>72</v>
      </c>
      <c r="M26" s="148">
        <v>8</v>
      </c>
      <c r="N26" s="150"/>
      <c r="O26" s="149"/>
      <c r="P26" s="150"/>
    </row>
    <row r="27" spans="1:16" s="128" customFormat="1" ht="15.75" customHeight="1">
      <c r="A27" s="85">
        <f t="shared" si="3"/>
        <v>130</v>
      </c>
      <c r="B27" s="85">
        <v>150</v>
      </c>
      <c r="C27" s="144"/>
      <c r="D27" s="145" t="b">
        <f t="shared" si="0"/>
        <v>0</v>
      </c>
      <c r="E27" s="145" t="b">
        <f t="shared" si="4"/>
        <v>0</v>
      </c>
      <c r="F27" s="146" t="b">
        <f t="shared" si="1"/>
        <v>0</v>
      </c>
      <c r="H27" s="147">
        <f t="shared" si="5"/>
        <v>0</v>
      </c>
      <c r="J27" s="168">
        <f t="shared" si="2"/>
        <v>90</v>
      </c>
      <c r="M27" s="148">
        <v>10</v>
      </c>
      <c r="N27" s="150"/>
      <c r="O27" s="149"/>
      <c r="P27" s="150"/>
    </row>
    <row r="28" spans="1:16" s="128" customFormat="1" ht="15.75" customHeight="1">
      <c r="A28" s="85">
        <f t="shared" si="3"/>
        <v>150</v>
      </c>
      <c r="B28" s="85">
        <v>170</v>
      </c>
      <c r="C28" s="144"/>
      <c r="D28" s="145" t="b">
        <f t="shared" si="0"/>
        <v>0</v>
      </c>
      <c r="E28" s="145" t="b">
        <f t="shared" si="4"/>
        <v>0</v>
      </c>
      <c r="F28" s="146" t="b">
        <f t="shared" si="1"/>
        <v>0</v>
      </c>
      <c r="H28" s="147">
        <f t="shared" si="5"/>
        <v>0</v>
      </c>
      <c r="J28" s="168">
        <f t="shared" si="2"/>
        <v>99</v>
      </c>
      <c r="M28" s="148">
        <v>11</v>
      </c>
      <c r="N28" s="150"/>
      <c r="O28" s="149"/>
      <c r="P28" s="150"/>
    </row>
    <row r="29" spans="1:16" s="128" customFormat="1" ht="15.75" customHeight="1">
      <c r="A29" s="85">
        <f t="shared" si="3"/>
        <v>170</v>
      </c>
      <c r="B29" s="85">
        <v>190</v>
      </c>
      <c r="C29" s="144"/>
      <c r="D29" s="145" t="b">
        <f t="shared" si="0"/>
        <v>0</v>
      </c>
      <c r="E29" s="145" t="b">
        <f t="shared" si="4"/>
        <v>0</v>
      </c>
      <c r="F29" s="146" t="b">
        <f t="shared" si="1"/>
        <v>0</v>
      </c>
      <c r="H29" s="147">
        <f t="shared" si="5"/>
        <v>0</v>
      </c>
      <c r="J29" s="168">
        <f t="shared" si="2"/>
        <v>108</v>
      </c>
      <c r="M29" s="148">
        <v>12</v>
      </c>
      <c r="N29" s="150"/>
      <c r="O29" s="149"/>
      <c r="P29" s="150"/>
    </row>
    <row r="30" spans="1:16" s="128" customFormat="1" ht="15.75" customHeight="1">
      <c r="A30" s="85">
        <f t="shared" si="3"/>
        <v>190</v>
      </c>
      <c r="B30" s="85">
        <v>210</v>
      </c>
      <c r="C30" s="144"/>
      <c r="D30" s="145" t="b">
        <f t="shared" si="0"/>
        <v>0</v>
      </c>
      <c r="E30" s="145" t="b">
        <f t="shared" si="4"/>
        <v>0</v>
      </c>
      <c r="F30" s="146" t="b">
        <f t="shared" si="1"/>
        <v>0</v>
      </c>
      <c r="H30" s="147">
        <f t="shared" si="5"/>
        <v>0</v>
      </c>
      <c r="J30" s="168">
        <f t="shared" si="2"/>
        <v>117</v>
      </c>
      <c r="M30" s="148">
        <v>13</v>
      </c>
      <c r="N30" s="150"/>
      <c r="O30" s="149"/>
      <c r="P30" s="150"/>
    </row>
    <row r="31" spans="1:16" s="128" customFormat="1" ht="15.75" customHeight="1">
      <c r="A31" s="85">
        <f t="shared" si="3"/>
        <v>210</v>
      </c>
      <c r="B31" s="85">
        <v>230</v>
      </c>
      <c r="C31" s="144"/>
      <c r="D31" s="145" t="b">
        <f t="shared" si="0"/>
        <v>0</v>
      </c>
      <c r="E31" s="145" t="b">
        <f t="shared" si="4"/>
        <v>0</v>
      </c>
      <c r="F31" s="146" t="b">
        <f t="shared" si="1"/>
        <v>0</v>
      </c>
      <c r="H31" s="147">
        <f t="shared" si="5"/>
        <v>0</v>
      </c>
      <c r="J31" s="168">
        <f t="shared" si="2"/>
        <v>130.5</v>
      </c>
      <c r="M31" s="148">
        <v>14.5</v>
      </c>
      <c r="N31" s="150"/>
      <c r="O31" s="149"/>
      <c r="P31" s="150"/>
    </row>
    <row r="32" spans="1:16" s="128" customFormat="1" ht="15.75" customHeight="1">
      <c r="A32" s="85">
        <f t="shared" si="3"/>
        <v>230</v>
      </c>
      <c r="B32" s="85">
        <v>250</v>
      </c>
      <c r="C32" s="144"/>
      <c r="D32" s="145" t="b">
        <f t="shared" si="0"/>
        <v>0</v>
      </c>
      <c r="E32" s="145" t="b">
        <f t="shared" si="4"/>
        <v>0</v>
      </c>
      <c r="F32" s="146" t="b">
        <f t="shared" si="1"/>
        <v>0</v>
      </c>
      <c r="H32" s="147">
        <f t="shared" si="5"/>
        <v>0</v>
      </c>
      <c r="J32" s="168">
        <f t="shared" si="2"/>
        <v>139.5</v>
      </c>
      <c r="M32" s="148">
        <v>15.5</v>
      </c>
      <c r="N32" s="150"/>
      <c r="O32" s="149"/>
      <c r="P32" s="150"/>
    </row>
    <row r="33" spans="1:16" s="128" customFormat="1" ht="15.75" customHeight="1">
      <c r="A33" s="85">
        <f t="shared" si="3"/>
        <v>250</v>
      </c>
      <c r="B33" s="85">
        <v>270</v>
      </c>
      <c r="C33" s="144"/>
      <c r="D33" s="145" t="b">
        <f t="shared" si="0"/>
        <v>0</v>
      </c>
      <c r="E33" s="145" t="b">
        <f t="shared" si="4"/>
        <v>0</v>
      </c>
      <c r="F33" s="146" t="b">
        <f t="shared" si="1"/>
        <v>0</v>
      </c>
      <c r="H33" s="147">
        <f t="shared" si="5"/>
        <v>0</v>
      </c>
      <c r="J33" s="168">
        <f t="shared" si="2"/>
        <v>148.5</v>
      </c>
      <c r="M33" s="148">
        <v>16.5</v>
      </c>
      <c r="N33" s="150"/>
      <c r="O33" s="149"/>
      <c r="P33" s="150"/>
    </row>
    <row r="34" spans="1:16" s="128" customFormat="1" ht="15.75" customHeight="1">
      <c r="A34" s="85">
        <f t="shared" si="3"/>
        <v>270</v>
      </c>
      <c r="B34" s="85">
        <v>290</v>
      </c>
      <c r="C34" s="144"/>
      <c r="D34" s="145" t="b">
        <f t="shared" si="0"/>
        <v>0</v>
      </c>
      <c r="E34" s="145" t="b">
        <f t="shared" si="4"/>
        <v>0</v>
      </c>
      <c r="F34" s="146" t="b">
        <f t="shared" si="1"/>
        <v>0</v>
      </c>
      <c r="H34" s="147">
        <f t="shared" si="5"/>
        <v>0</v>
      </c>
      <c r="J34" s="168">
        <f t="shared" si="2"/>
        <v>157.5</v>
      </c>
      <c r="M34" s="148">
        <v>17.5</v>
      </c>
      <c r="N34" s="150"/>
      <c r="O34" s="149"/>
      <c r="P34" s="150"/>
    </row>
    <row r="35" spans="1:16" s="128" customFormat="1" ht="15.75" customHeight="1">
      <c r="A35" s="85">
        <f t="shared" si="3"/>
        <v>290</v>
      </c>
      <c r="B35" s="85">
        <v>310</v>
      </c>
      <c r="C35" s="144"/>
      <c r="D35" s="145" t="b">
        <f t="shared" si="0"/>
        <v>0</v>
      </c>
      <c r="E35" s="145" t="b">
        <f t="shared" si="4"/>
        <v>0</v>
      </c>
      <c r="F35" s="146" t="b">
        <f t="shared" si="1"/>
        <v>0</v>
      </c>
      <c r="H35" s="147">
        <f t="shared" si="5"/>
        <v>0</v>
      </c>
      <c r="J35" s="168">
        <f t="shared" si="2"/>
        <v>171</v>
      </c>
      <c r="M35" s="148">
        <v>19</v>
      </c>
      <c r="N35" s="150"/>
      <c r="O35" s="149"/>
      <c r="P35" s="150"/>
    </row>
    <row r="36" spans="1:16" s="128" customFormat="1" ht="15.75" customHeight="1">
      <c r="A36" s="85">
        <f t="shared" si="3"/>
        <v>310</v>
      </c>
      <c r="B36" s="85">
        <v>330</v>
      </c>
      <c r="C36" s="144"/>
      <c r="D36" s="145" t="b">
        <f t="shared" si="0"/>
        <v>0</v>
      </c>
      <c r="E36" s="145" t="b">
        <f t="shared" si="4"/>
        <v>0</v>
      </c>
      <c r="F36" s="146" t="b">
        <f t="shared" si="1"/>
        <v>0</v>
      </c>
      <c r="H36" s="147">
        <f t="shared" si="5"/>
        <v>0</v>
      </c>
      <c r="J36" s="168">
        <f t="shared" si="2"/>
        <v>180</v>
      </c>
      <c r="M36" s="148">
        <v>20</v>
      </c>
      <c r="N36" s="150"/>
      <c r="O36" s="149"/>
      <c r="P36" s="150"/>
    </row>
    <row r="37" spans="1:16" s="128" customFormat="1" ht="15.75" customHeight="1">
      <c r="A37" s="85">
        <f t="shared" si="3"/>
        <v>330</v>
      </c>
      <c r="B37" s="85">
        <v>350</v>
      </c>
      <c r="C37" s="144"/>
      <c r="D37" s="145" t="b">
        <f t="shared" si="0"/>
        <v>0</v>
      </c>
      <c r="E37" s="145" t="b">
        <f t="shared" si="4"/>
        <v>0</v>
      </c>
      <c r="F37" s="146" t="b">
        <f t="shared" si="1"/>
        <v>0</v>
      </c>
      <c r="H37" s="147">
        <f t="shared" si="5"/>
        <v>0</v>
      </c>
      <c r="J37" s="168">
        <f t="shared" si="2"/>
        <v>189</v>
      </c>
      <c r="M37" s="148">
        <v>21</v>
      </c>
      <c r="N37" s="150"/>
      <c r="O37" s="149"/>
      <c r="P37" s="150"/>
    </row>
    <row r="38" spans="1:6" s="128" customFormat="1" ht="23.25" customHeight="1">
      <c r="A38" s="254" t="s">
        <v>122</v>
      </c>
      <c r="B38" s="254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28" customFormat="1" ht="23.25" customHeight="1">
      <c r="A39" s="114"/>
      <c r="B39" s="114"/>
      <c r="C39" s="114"/>
      <c r="D39" s="114"/>
      <c r="E39" s="114"/>
      <c r="F39" s="114"/>
    </row>
    <row r="40" spans="1:6" s="54" customFormat="1" ht="15" customHeight="1">
      <c r="A40" s="51" t="s">
        <v>123</v>
      </c>
      <c r="B40" s="154">
        <f>Autocertificazione!B41</f>
        <v>0</v>
      </c>
      <c r="C40" s="111"/>
      <c r="D40" s="234" t="s">
        <v>124</v>
      </c>
      <c r="E40" s="235"/>
      <c r="F40" s="235"/>
    </row>
    <row r="41" spans="1:6" s="54" customFormat="1" ht="15" customHeight="1">
      <c r="A41" s="51"/>
      <c r="B41" s="155"/>
      <c r="C41" s="51"/>
      <c r="D41" s="234" t="s">
        <v>125</v>
      </c>
      <c r="E41" s="235"/>
      <c r="F41" s="235"/>
    </row>
    <row r="42" spans="1:7" s="54" customFormat="1" ht="15.75" customHeight="1">
      <c r="A42" s="51"/>
      <c r="B42" s="51"/>
      <c r="C42" s="51"/>
      <c r="D42" s="238"/>
      <c r="E42" s="239"/>
      <c r="F42" s="239"/>
      <c r="G42" s="113"/>
    </row>
    <row r="43" spans="1:6" s="54" customFormat="1" ht="14.25" customHeight="1">
      <c r="A43" s="51"/>
      <c r="B43" s="51"/>
      <c r="C43" s="51"/>
      <c r="D43" s="240"/>
      <c r="E43" s="240"/>
      <c r="F43" s="240"/>
    </row>
    <row r="44" spans="1:7" s="128" customFormat="1" ht="9" customHeight="1">
      <c r="A44" s="55"/>
      <c r="B44" s="55"/>
      <c r="C44" s="55"/>
      <c r="D44" s="55"/>
      <c r="E44" s="55"/>
      <c r="F44" s="55"/>
      <c r="G44" s="114"/>
    </row>
    <row r="45" spans="1:6" s="128" customFormat="1" ht="12.75">
      <c r="A45" s="114"/>
      <c r="B45" s="114"/>
      <c r="C45" s="114"/>
      <c r="D45" s="114"/>
      <c r="E45" s="114"/>
      <c r="F45" s="114"/>
    </row>
    <row r="46" spans="1:4" s="128" customFormat="1" ht="54.75" customHeight="1">
      <c r="A46" s="233" t="s">
        <v>136</v>
      </c>
      <c r="B46" s="233"/>
      <c r="C46" s="261"/>
      <c r="D46" s="261"/>
    </row>
    <row r="47" s="128" customFormat="1" ht="12.75"/>
    <row r="48" s="128" customFormat="1" ht="12.75"/>
    <row r="49" s="128" customFormat="1" ht="12.75"/>
    <row r="50" s="128" customFormat="1" ht="12.75"/>
  </sheetData>
  <sheetProtection sheet="1" selectLockedCells="1"/>
  <mergeCells count="15">
    <mergeCell ref="J12:J13"/>
    <mergeCell ref="A3:G3"/>
    <mergeCell ref="A10:C10"/>
    <mergeCell ref="A12:B12"/>
    <mergeCell ref="A11:F11"/>
    <mergeCell ref="A6:E6"/>
    <mergeCell ref="B7:E7"/>
    <mergeCell ref="B8:E8"/>
    <mergeCell ref="D42:F43"/>
    <mergeCell ref="D41:F41"/>
    <mergeCell ref="A4:C4"/>
    <mergeCell ref="A38:B38"/>
    <mergeCell ref="B9:C9"/>
    <mergeCell ref="A46:D46"/>
    <mergeCell ref="D40:F40"/>
  </mergeCells>
  <printOptions/>
  <pageMargins left="0.7479166666666667" right="0.7479166666666667" top="0.7402777777777778" bottom="0.9840277777777778" header="0.5118055555555556" footer="0.5118055555555556"/>
  <pageSetup fitToHeight="1" fitToWidth="1" horizontalDpi="300" verticalDpi="300" orientation="portrait" paperSize="9" scale="7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P47"/>
  <sheetViews>
    <sheetView showGridLines="0" zoomScale="85" zoomScaleNormal="85" zoomScalePageLayoutView="0" workbookViewId="0" topLeftCell="A1">
      <selection activeCell="C16" sqref="C16"/>
    </sheetView>
  </sheetViews>
  <sheetFormatPr defaultColWidth="8.7109375" defaultRowHeight="12.75"/>
  <cols>
    <col min="1" max="4" width="17.00390625" style="126" customWidth="1"/>
    <col min="5" max="6" width="23.8515625" style="126" customWidth="1"/>
    <col min="7" max="7" width="8.7109375" style="127" customWidth="1"/>
    <col min="8" max="8" width="12.00390625" style="126" customWidth="1"/>
    <col min="9" max="9" width="3.57421875" style="127" customWidth="1"/>
    <col min="10" max="10" width="11.140625" style="126" customWidth="1"/>
    <col min="11" max="11" width="3.00390625" style="127" customWidth="1"/>
    <col min="12" max="12" width="11.421875" style="127" customWidth="1"/>
    <col min="13" max="13" width="10.8515625" style="126" customWidth="1"/>
    <col min="14" max="14" width="9.8515625" style="126" customWidth="1"/>
    <col min="15" max="16384" width="8.7109375" style="127" customWidth="1"/>
  </cols>
  <sheetData>
    <row r="1" spans="1:14" ht="24" customHeight="1">
      <c r="A1" s="157"/>
      <c r="B1" s="157"/>
      <c r="C1" s="157"/>
      <c r="D1" s="157"/>
      <c r="E1" s="158"/>
      <c r="F1" s="159"/>
      <c r="L1" s="126"/>
      <c r="M1" s="127"/>
      <c r="N1" s="127"/>
    </row>
    <row r="2" spans="1:14" ht="12.75">
      <c r="A2" s="157"/>
      <c r="B2" s="157"/>
      <c r="C2" s="157"/>
      <c r="D2" s="157"/>
      <c r="E2" s="158"/>
      <c r="F2" s="158"/>
      <c r="L2" s="126"/>
      <c r="M2" s="127"/>
      <c r="N2" s="127"/>
    </row>
    <row r="3" spans="1:7" s="54" customFormat="1" ht="94.5" customHeight="1">
      <c r="A3" s="259"/>
      <c r="B3" s="260"/>
      <c r="C3" s="260"/>
      <c r="D3" s="260"/>
      <c r="E3" s="260"/>
      <c r="F3" s="260"/>
      <c r="G3" s="260"/>
    </row>
    <row r="4" spans="1:6" s="128" customFormat="1" ht="27" customHeight="1">
      <c r="A4" s="262" t="s">
        <v>140</v>
      </c>
      <c r="B4" s="262"/>
      <c r="C4" s="262"/>
      <c r="D4" s="55"/>
      <c r="E4" s="55"/>
      <c r="F4" s="55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28" customFormat="1" ht="21.75" customHeight="1">
      <c r="A6" s="269"/>
      <c r="B6" s="269"/>
      <c r="C6" s="269"/>
      <c r="D6" s="269"/>
      <c r="E6" s="270"/>
      <c r="F6" s="136"/>
    </row>
    <row r="7" spans="1:6" s="128" customFormat="1" ht="23.25" customHeight="1">
      <c r="A7" s="169" t="s">
        <v>29</v>
      </c>
      <c r="B7" s="264">
        <f>Autocertificazione!D10</f>
        <v>0</v>
      </c>
      <c r="C7" s="265"/>
      <c r="D7" s="265"/>
      <c r="E7" s="266"/>
      <c r="F7" s="138">
        <f>'Mod. B-E Linea'!G7</f>
        <v>0</v>
      </c>
    </row>
    <row r="8" spans="1:6" s="128" customFormat="1" ht="23.25" customHeight="1">
      <c r="A8" s="169" t="s">
        <v>31</v>
      </c>
      <c r="B8" s="267">
        <f>'Mod. B-E Linea'!C10</f>
        <v>0</v>
      </c>
      <c r="C8" s="267"/>
      <c r="D8" s="267"/>
      <c r="E8" s="267"/>
      <c r="F8" s="138"/>
    </row>
    <row r="9" spans="1:6" s="128" customFormat="1" ht="23.25" customHeight="1">
      <c r="A9" s="169" t="s">
        <v>32</v>
      </c>
      <c r="B9" s="267">
        <f>'Mod. B-E Linea'!C11</f>
        <v>0</v>
      </c>
      <c r="C9" s="267"/>
      <c r="D9" s="165"/>
      <c r="E9" s="165"/>
      <c r="F9" s="140">
        <f>'Mod. B-E Linea'!G7</f>
        <v>0</v>
      </c>
    </row>
    <row r="10" spans="1:6" s="128" customFormat="1" ht="36.75" customHeight="1">
      <c r="A10" s="263"/>
      <c r="B10" s="263"/>
      <c r="C10" s="263"/>
      <c r="D10" s="114"/>
      <c r="E10" s="114"/>
      <c r="F10" s="114"/>
    </row>
    <row r="11" spans="1:13" s="128" customFormat="1" ht="38.25">
      <c r="A11" s="256" t="str">
        <f>'Mod. B-E Linea'!C29</f>
        <v>Biglietti multipli da 12 corse al prezzo di 10 c.s.</v>
      </c>
      <c r="B11" s="256"/>
      <c r="C11" s="256"/>
      <c r="D11" s="256"/>
      <c r="E11" s="256"/>
      <c r="F11" s="256"/>
      <c r="H11" s="141" t="s">
        <v>127</v>
      </c>
      <c r="L11" s="143" t="s">
        <v>135</v>
      </c>
      <c r="M11" s="170" t="s">
        <v>139</v>
      </c>
    </row>
    <row r="12" spans="1:10" s="128" customFormat="1" ht="25.5" customHeight="1">
      <c r="A12" s="257" t="s">
        <v>128</v>
      </c>
      <c r="B12" s="258"/>
      <c r="C12" s="85" t="s">
        <v>51</v>
      </c>
      <c r="D12" s="85" t="s">
        <v>129</v>
      </c>
      <c r="E12" s="85" t="s">
        <v>53</v>
      </c>
      <c r="F12" s="85" t="s">
        <v>54</v>
      </c>
      <c r="H12" s="141"/>
      <c r="J12" s="274" t="s">
        <v>130</v>
      </c>
    </row>
    <row r="13" spans="1:14" s="128" customFormat="1" ht="25.5" customHeight="1">
      <c r="A13" s="85" t="s">
        <v>131</v>
      </c>
      <c r="B13" s="85" t="s">
        <v>132</v>
      </c>
      <c r="C13" s="85"/>
      <c r="D13" s="85"/>
      <c r="E13" s="85" t="s">
        <v>133</v>
      </c>
      <c r="F13" s="84"/>
      <c r="H13" s="142" t="s">
        <v>134</v>
      </c>
      <c r="J13" s="275"/>
      <c r="M13" s="124"/>
      <c r="N13" s="143"/>
    </row>
    <row r="14" spans="1:6" s="128" customFormat="1" ht="15" customHeight="1">
      <c r="A14" s="85"/>
      <c r="B14" s="85"/>
      <c r="C14" s="85" t="s">
        <v>57</v>
      </c>
      <c r="D14" s="85" t="s">
        <v>57</v>
      </c>
      <c r="E14" s="85" t="s">
        <v>57</v>
      </c>
      <c r="F14" s="85" t="s">
        <v>58</v>
      </c>
    </row>
    <row r="15" spans="1:16" s="128" customFormat="1" ht="15" customHeight="1">
      <c r="A15" s="85">
        <v>0</v>
      </c>
      <c r="B15" s="85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f aca="true" t="shared" si="2" ref="J15:J37">M15*10</f>
        <v>12</v>
      </c>
      <c r="L15" s="128">
        <v>12</v>
      </c>
      <c r="M15" s="148">
        <v>1.2</v>
      </c>
      <c r="N15" s="150"/>
      <c r="O15" s="149"/>
      <c r="P15" s="150"/>
    </row>
    <row r="16" spans="1:16" s="128" customFormat="1" ht="15" customHeight="1">
      <c r="A16" s="85">
        <f aca="true" t="shared" si="3" ref="A16:A37">B15</f>
        <v>10</v>
      </c>
      <c r="B16" s="85">
        <v>15</v>
      </c>
      <c r="C16" s="144"/>
      <c r="D16" s="145" t="b">
        <f t="shared" si="0"/>
        <v>0</v>
      </c>
      <c r="E16" s="145" t="b">
        <f aca="true" t="shared" si="4" ref="E16:E37">IF($F$9&gt;=$A16,IF(C16&lt;&gt;0,D16*$H16,0))</f>
        <v>0</v>
      </c>
      <c r="F16" s="146" t="b">
        <f t="shared" si="1"/>
        <v>0</v>
      </c>
      <c r="H16" s="147">
        <f aca="true" t="shared" si="5" ref="H16:H37">IF($F$9&gt;=A17,(B16-B15)/2+B15,$F$9)</f>
        <v>0</v>
      </c>
      <c r="J16" s="168">
        <f t="shared" si="2"/>
        <v>15</v>
      </c>
      <c r="M16" s="148">
        <v>1.5</v>
      </c>
      <c r="N16" s="150"/>
      <c r="O16" s="149"/>
      <c r="P16" s="150"/>
    </row>
    <row r="17" spans="1:16" s="128" customFormat="1" ht="15" customHeight="1">
      <c r="A17" s="85">
        <f t="shared" si="3"/>
        <v>15</v>
      </c>
      <c r="B17" s="85">
        <v>20</v>
      </c>
      <c r="C17" s="144"/>
      <c r="D17" s="145" t="b">
        <f t="shared" si="0"/>
        <v>0</v>
      </c>
      <c r="E17" s="145" t="b">
        <f t="shared" si="4"/>
        <v>0</v>
      </c>
      <c r="F17" s="146" t="b">
        <f t="shared" si="1"/>
        <v>0</v>
      </c>
      <c r="H17" s="147">
        <f t="shared" si="5"/>
        <v>0</v>
      </c>
      <c r="J17" s="168">
        <f t="shared" si="2"/>
        <v>20</v>
      </c>
      <c r="M17" s="148">
        <v>2</v>
      </c>
      <c r="N17" s="150"/>
      <c r="O17" s="149"/>
      <c r="P17" s="150"/>
    </row>
    <row r="18" spans="1:16" s="128" customFormat="1" ht="15" customHeight="1">
      <c r="A18" s="85">
        <f t="shared" si="3"/>
        <v>20</v>
      </c>
      <c r="B18" s="85">
        <v>25</v>
      </c>
      <c r="C18" s="144"/>
      <c r="D18" s="145" t="b">
        <f t="shared" si="0"/>
        <v>0</v>
      </c>
      <c r="E18" s="145" t="b">
        <f t="shared" si="4"/>
        <v>0</v>
      </c>
      <c r="F18" s="146" t="b">
        <f t="shared" si="1"/>
        <v>0</v>
      </c>
      <c r="H18" s="147">
        <f t="shared" si="5"/>
        <v>0</v>
      </c>
      <c r="J18" s="168">
        <f t="shared" si="2"/>
        <v>20</v>
      </c>
      <c r="M18" s="148">
        <v>2</v>
      </c>
      <c r="N18" s="150"/>
      <c r="O18" s="149"/>
      <c r="P18" s="150"/>
    </row>
    <row r="19" spans="1:16" s="128" customFormat="1" ht="15" customHeight="1">
      <c r="A19" s="85">
        <f t="shared" si="3"/>
        <v>25</v>
      </c>
      <c r="B19" s="85">
        <v>30</v>
      </c>
      <c r="C19" s="144"/>
      <c r="D19" s="145" t="b">
        <f t="shared" si="0"/>
        <v>0</v>
      </c>
      <c r="E19" s="145" t="b">
        <f t="shared" si="4"/>
        <v>0</v>
      </c>
      <c r="F19" s="146" t="b">
        <f t="shared" si="1"/>
        <v>0</v>
      </c>
      <c r="H19" s="147">
        <f t="shared" si="5"/>
        <v>0</v>
      </c>
      <c r="J19" s="168">
        <f t="shared" si="2"/>
        <v>25</v>
      </c>
      <c r="M19" s="148">
        <v>2.5</v>
      </c>
      <c r="N19" s="150"/>
      <c r="O19" s="149"/>
      <c r="P19" s="150"/>
    </row>
    <row r="20" spans="1:16" s="128" customFormat="1" ht="15" customHeight="1">
      <c r="A20" s="85">
        <f t="shared" si="3"/>
        <v>30</v>
      </c>
      <c r="B20" s="85">
        <v>40</v>
      </c>
      <c r="C20" s="144"/>
      <c r="D20" s="145" t="b">
        <f t="shared" si="0"/>
        <v>0</v>
      </c>
      <c r="E20" s="145" t="b">
        <f t="shared" si="4"/>
        <v>0</v>
      </c>
      <c r="F20" s="146" t="b">
        <f t="shared" si="1"/>
        <v>0</v>
      </c>
      <c r="H20" s="147">
        <f t="shared" si="5"/>
        <v>0</v>
      </c>
      <c r="J20" s="168">
        <f t="shared" si="2"/>
        <v>30</v>
      </c>
      <c r="M20" s="148">
        <v>3</v>
      </c>
      <c r="N20" s="150"/>
      <c r="O20" s="149"/>
      <c r="P20" s="150"/>
    </row>
    <row r="21" spans="1:16" s="128" customFormat="1" ht="15" customHeight="1">
      <c r="A21" s="85">
        <f t="shared" si="3"/>
        <v>40</v>
      </c>
      <c r="B21" s="85">
        <v>50</v>
      </c>
      <c r="C21" s="144"/>
      <c r="D21" s="145" t="b">
        <f t="shared" si="0"/>
        <v>0</v>
      </c>
      <c r="E21" s="145" t="b">
        <f t="shared" si="4"/>
        <v>0</v>
      </c>
      <c r="F21" s="146" t="b">
        <f t="shared" si="1"/>
        <v>0</v>
      </c>
      <c r="H21" s="147">
        <f t="shared" si="5"/>
        <v>0</v>
      </c>
      <c r="J21" s="168">
        <f t="shared" si="2"/>
        <v>35</v>
      </c>
      <c r="M21" s="148">
        <v>3.5</v>
      </c>
      <c r="N21" s="150"/>
      <c r="O21" s="149"/>
      <c r="P21" s="150"/>
    </row>
    <row r="22" spans="1:16" s="128" customFormat="1" ht="15" customHeight="1">
      <c r="A22" s="85">
        <f t="shared" si="3"/>
        <v>50</v>
      </c>
      <c r="B22" s="85">
        <v>60</v>
      </c>
      <c r="C22" s="144"/>
      <c r="D22" s="145" t="b">
        <f t="shared" si="0"/>
        <v>0</v>
      </c>
      <c r="E22" s="145" t="b">
        <f t="shared" si="4"/>
        <v>0</v>
      </c>
      <c r="F22" s="146" t="b">
        <f t="shared" si="1"/>
        <v>0</v>
      </c>
      <c r="H22" s="147">
        <f t="shared" si="5"/>
        <v>0</v>
      </c>
      <c r="J22" s="168">
        <f t="shared" si="2"/>
        <v>45</v>
      </c>
      <c r="M22" s="148">
        <v>4.5</v>
      </c>
      <c r="N22" s="150"/>
      <c r="O22" s="149"/>
      <c r="P22" s="150"/>
    </row>
    <row r="23" spans="1:16" s="128" customFormat="1" ht="15" customHeight="1">
      <c r="A23" s="85">
        <f t="shared" si="3"/>
        <v>60</v>
      </c>
      <c r="B23" s="85">
        <v>70</v>
      </c>
      <c r="C23" s="144"/>
      <c r="D23" s="145" t="b">
        <f t="shared" si="0"/>
        <v>0</v>
      </c>
      <c r="E23" s="145" t="b">
        <f t="shared" si="4"/>
        <v>0</v>
      </c>
      <c r="F23" s="146" t="b">
        <f t="shared" si="1"/>
        <v>0</v>
      </c>
      <c r="H23" s="147">
        <f t="shared" si="5"/>
        <v>0</v>
      </c>
      <c r="J23" s="168">
        <f t="shared" si="2"/>
        <v>50</v>
      </c>
      <c r="M23" s="148">
        <v>5</v>
      </c>
      <c r="N23" s="150"/>
      <c r="O23" s="149"/>
      <c r="P23" s="150"/>
    </row>
    <row r="24" spans="1:16" s="128" customFormat="1" ht="15" customHeight="1">
      <c r="A24" s="85">
        <f t="shared" si="3"/>
        <v>70</v>
      </c>
      <c r="B24" s="85">
        <v>90</v>
      </c>
      <c r="C24" s="144"/>
      <c r="D24" s="145" t="b">
        <f t="shared" si="0"/>
        <v>0</v>
      </c>
      <c r="E24" s="145" t="b">
        <f t="shared" si="4"/>
        <v>0</v>
      </c>
      <c r="F24" s="146" t="b">
        <f t="shared" si="1"/>
        <v>0</v>
      </c>
      <c r="H24" s="147">
        <f t="shared" si="5"/>
        <v>0</v>
      </c>
      <c r="J24" s="168">
        <f t="shared" si="2"/>
        <v>60</v>
      </c>
      <c r="M24" s="148">
        <v>6</v>
      </c>
      <c r="N24" s="150"/>
      <c r="O24" s="149"/>
      <c r="P24" s="150"/>
    </row>
    <row r="25" spans="1:16" s="128" customFormat="1" ht="15" customHeight="1">
      <c r="A25" s="85">
        <f t="shared" si="3"/>
        <v>90</v>
      </c>
      <c r="B25" s="85">
        <v>110</v>
      </c>
      <c r="C25" s="144"/>
      <c r="D25" s="145" t="b">
        <f t="shared" si="0"/>
        <v>0</v>
      </c>
      <c r="E25" s="145" t="b">
        <f t="shared" si="4"/>
        <v>0</v>
      </c>
      <c r="F25" s="146" t="b">
        <f t="shared" si="1"/>
        <v>0</v>
      </c>
      <c r="H25" s="147">
        <f t="shared" si="5"/>
        <v>0</v>
      </c>
      <c r="J25" s="168">
        <f t="shared" si="2"/>
        <v>70</v>
      </c>
      <c r="M25" s="148">
        <v>7</v>
      </c>
      <c r="N25" s="150"/>
      <c r="O25" s="149"/>
      <c r="P25" s="150"/>
    </row>
    <row r="26" spans="1:16" s="128" customFormat="1" ht="15" customHeight="1">
      <c r="A26" s="85">
        <f t="shared" si="3"/>
        <v>110</v>
      </c>
      <c r="B26" s="85">
        <v>130</v>
      </c>
      <c r="C26" s="144"/>
      <c r="D26" s="145" t="b">
        <f t="shared" si="0"/>
        <v>0</v>
      </c>
      <c r="E26" s="145" t="b">
        <f t="shared" si="4"/>
        <v>0</v>
      </c>
      <c r="F26" s="146" t="b">
        <f t="shared" si="1"/>
        <v>0</v>
      </c>
      <c r="H26" s="147">
        <f t="shared" si="5"/>
        <v>0</v>
      </c>
      <c r="J26" s="168">
        <f t="shared" si="2"/>
        <v>80</v>
      </c>
      <c r="M26" s="148">
        <v>8</v>
      </c>
      <c r="N26" s="150"/>
      <c r="O26" s="149"/>
      <c r="P26" s="150"/>
    </row>
    <row r="27" spans="1:16" s="128" customFormat="1" ht="15" customHeight="1">
      <c r="A27" s="85">
        <f t="shared" si="3"/>
        <v>130</v>
      </c>
      <c r="B27" s="85">
        <v>150</v>
      </c>
      <c r="C27" s="144"/>
      <c r="D27" s="145" t="b">
        <f t="shared" si="0"/>
        <v>0</v>
      </c>
      <c r="E27" s="145" t="b">
        <f t="shared" si="4"/>
        <v>0</v>
      </c>
      <c r="F27" s="146" t="b">
        <f t="shared" si="1"/>
        <v>0</v>
      </c>
      <c r="H27" s="147">
        <f t="shared" si="5"/>
        <v>0</v>
      </c>
      <c r="J27" s="168">
        <f t="shared" si="2"/>
        <v>100</v>
      </c>
      <c r="M27" s="148">
        <v>10</v>
      </c>
      <c r="N27" s="150"/>
      <c r="O27" s="149"/>
      <c r="P27" s="150"/>
    </row>
    <row r="28" spans="1:16" s="128" customFormat="1" ht="15" customHeight="1">
      <c r="A28" s="85">
        <f t="shared" si="3"/>
        <v>150</v>
      </c>
      <c r="B28" s="85">
        <v>170</v>
      </c>
      <c r="C28" s="144"/>
      <c r="D28" s="145" t="b">
        <f t="shared" si="0"/>
        <v>0</v>
      </c>
      <c r="E28" s="145" t="b">
        <f t="shared" si="4"/>
        <v>0</v>
      </c>
      <c r="F28" s="146" t="b">
        <f t="shared" si="1"/>
        <v>0</v>
      </c>
      <c r="H28" s="147">
        <f t="shared" si="5"/>
        <v>0</v>
      </c>
      <c r="J28" s="168">
        <f t="shared" si="2"/>
        <v>110</v>
      </c>
      <c r="M28" s="148">
        <v>11</v>
      </c>
      <c r="N28" s="150"/>
      <c r="O28" s="149"/>
      <c r="P28" s="150"/>
    </row>
    <row r="29" spans="1:16" s="128" customFormat="1" ht="15" customHeight="1">
      <c r="A29" s="85">
        <f t="shared" si="3"/>
        <v>170</v>
      </c>
      <c r="B29" s="85">
        <v>190</v>
      </c>
      <c r="C29" s="144"/>
      <c r="D29" s="145" t="b">
        <f t="shared" si="0"/>
        <v>0</v>
      </c>
      <c r="E29" s="145" t="b">
        <f t="shared" si="4"/>
        <v>0</v>
      </c>
      <c r="F29" s="146" t="b">
        <f t="shared" si="1"/>
        <v>0</v>
      </c>
      <c r="H29" s="147">
        <f t="shared" si="5"/>
        <v>0</v>
      </c>
      <c r="J29" s="168">
        <f t="shared" si="2"/>
        <v>120</v>
      </c>
      <c r="M29" s="148">
        <v>12</v>
      </c>
      <c r="N29" s="150"/>
      <c r="O29" s="149"/>
      <c r="P29" s="150"/>
    </row>
    <row r="30" spans="1:16" s="128" customFormat="1" ht="15" customHeight="1">
      <c r="A30" s="85">
        <f t="shared" si="3"/>
        <v>190</v>
      </c>
      <c r="B30" s="85">
        <v>210</v>
      </c>
      <c r="C30" s="144"/>
      <c r="D30" s="145" t="b">
        <f t="shared" si="0"/>
        <v>0</v>
      </c>
      <c r="E30" s="145" t="b">
        <f t="shared" si="4"/>
        <v>0</v>
      </c>
      <c r="F30" s="146" t="b">
        <f t="shared" si="1"/>
        <v>0</v>
      </c>
      <c r="H30" s="147">
        <f t="shared" si="5"/>
        <v>0</v>
      </c>
      <c r="J30" s="168">
        <f t="shared" si="2"/>
        <v>130</v>
      </c>
      <c r="M30" s="148">
        <v>13</v>
      </c>
      <c r="N30" s="150"/>
      <c r="O30" s="149"/>
      <c r="P30" s="150"/>
    </row>
    <row r="31" spans="1:16" s="128" customFormat="1" ht="15" customHeight="1">
      <c r="A31" s="85">
        <f t="shared" si="3"/>
        <v>210</v>
      </c>
      <c r="B31" s="85">
        <v>230</v>
      </c>
      <c r="C31" s="144"/>
      <c r="D31" s="145" t="b">
        <f t="shared" si="0"/>
        <v>0</v>
      </c>
      <c r="E31" s="145" t="b">
        <f t="shared" si="4"/>
        <v>0</v>
      </c>
      <c r="F31" s="146" t="b">
        <f t="shared" si="1"/>
        <v>0</v>
      </c>
      <c r="H31" s="147">
        <f t="shared" si="5"/>
        <v>0</v>
      </c>
      <c r="J31" s="168">
        <f t="shared" si="2"/>
        <v>145</v>
      </c>
      <c r="M31" s="148">
        <v>14.5</v>
      </c>
      <c r="N31" s="150"/>
      <c r="O31" s="149"/>
      <c r="P31" s="150"/>
    </row>
    <row r="32" spans="1:16" s="128" customFormat="1" ht="15" customHeight="1">
      <c r="A32" s="85">
        <f t="shared" si="3"/>
        <v>230</v>
      </c>
      <c r="B32" s="85">
        <v>250</v>
      </c>
      <c r="C32" s="144"/>
      <c r="D32" s="145" t="b">
        <f t="shared" si="0"/>
        <v>0</v>
      </c>
      <c r="E32" s="145" t="b">
        <f t="shared" si="4"/>
        <v>0</v>
      </c>
      <c r="F32" s="146" t="b">
        <f t="shared" si="1"/>
        <v>0</v>
      </c>
      <c r="H32" s="147">
        <f t="shared" si="5"/>
        <v>0</v>
      </c>
      <c r="J32" s="168">
        <f t="shared" si="2"/>
        <v>155</v>
      </c>
      <c r="M32" s="148">
        <v>15.5</v>
      </c>
      <c r="N32" s="150"/>
      <c r="O32" s="149"/>
      <c r="P32" s="150"/>
    </row>
    <row r="33" spans="1:16" s="128" customFormat="1" ht="15" customHeight="1">
      <c r="A33" s="85">
        <f t="shared" si="3"/>
        <v>250</v>
      </c>
      <c r="B33" s="85">
        <v>270</v>
      </c>
      <c r="C33" s="144"/>
      <c r="D33" s="145" t="b">
        <f t="shared" si="0"/>
        <v>0</v>
      </c>
      <c r="E33" s="145" t="b">
        <f t="shared" si="4"/>
        <v>0</v>
      </c>
      <c r="F33" s="146" t="b">
        <f t="shared" si="1"/>
        <v>0</v>
      </c>
      <c r="H33" s="147">
        <f t="shared" si="5"/>
        <v>0</v>
      </c>
      <c r="J33" s="168">
        <f t="shared" si="2"/>
        <v>165</v>
      </c>
      <c r="M33" s="148">
        <v>16.5</v>
      </c>
      <c r="N33" s="150"/>
      <c r="O33" s="149"/>
      <c r="P33" s="150"/>
    </row>
    <row r="34" spans="1:16" s="128" customFormat="1" ht="15" customHeight="1">
      <c r="A34" s="85">
        <f t="shared" si="3"/>
        <v>270</v>
      </c>
      <c r="B34" s="85">
        <v>290</v>
      </c>
      <c r="C34" s="144"/>
      <c r="D34" s="145" t="b">
        <f t="shared" si="0"/>
        <v>0</v>
      </c>
      <c r="E34" s="145" t="b">
        <f t="shared" si="4"/>
        <v>0</v>
      </c>
      <c r="F34" s="146" t="b">
        <f t="shared" si="1"/>
        <v>0</v>
      </c>
      <c r="H34" s="147">
        <f t="shared" si="5"/>
        <v>0</v>
      </c>
      <c r="J34" s="168">
        <f t="shared" si="2"/>
        <v>175</v>
      </c>
      <c r="M34" s="148">
        <v>17.5</v>
      </c>
      <c r="N34" s="150"/>
      <c r="O34" s="149"/>
      <c r="P34" s="150"/>
    </row>
    <row r="35" spans="1:16" s="128" customFormat="1" ht="15" customHeight="1">
      <c r="A35" s="85">
        <f t="shared" si="3"/>
        <v>290</v>
      </c>
      <c r="B35" s="85">
        <v>310</v>
      </c>
      <c r="C35" s="144"/>
      <c r="D35" s="145" t="b">
        <f t="shared" si="0"/>
        <v>0</v>
      </c>
      <c r="E35" s="145" t="b">
        <f t="shared" si="4"/>
        <v>0</v>
      </c>
      <c r="F35" s="146" t="b">
        <f t="shared" si="1"/>
        <v>0</v>
      </c>
      <c r="H35" s="147">
        <f t="shared" si="5"/>
        <v>0</v>
      </c>
      <c r="J35" s="168">
        <f t="shared" si="2"/>
        <v>190</v>
      </c>
      <c r="M35" s="148">
        <v>19</v>
      </c>
      <c r="N35" s="150"/>
      <c r="O35" s="149"/>
      <c r="P35" s="150"/>
    </row>
    <row r="36" spans="1:16" s="128" customFormat="1" ht="15" customHeight="1">
      <c r="A36" s="85">
        <f t="shared" si="3"/>
        <v>310</v>
      </c>
      <c r="B36" s="85">
        <v>330</v>
      </c>
      <c r="C36" s="144"/>
      <c r="D36" s="145" t="b">
        <f t="shared" si="0"/>
        <v>0</v>
      </c>
      <c r="E36" s="145" t="b">
        <f t="shared" si="4"/>
        <v>0</v>
      </c>
      <c r="F36" s="146" t="b">
        <f t="shared" si="1"/>
        <v>0</v>
      </c>
      <c r="H36" s="147">
        <f t="shared" si="5"/>
        <v>0</v>
      </c>
      <c r="J36" s="168">
        <f t="shared" si="2"/>
        <v>200</v>
      </c>
      <c r="M36" s="148">
        <v>20</v>
      </c>
      <c r="N36" s="150"/>
      <c r="O36" s="149"/>
      <c r="P36" s="150"/>
    </row>
    <row r="37" spans="1:16" s="128" customFormat="1" ht="15" customHeight="1">
      <c r="A37" s="85">
        <f t="shared" si="3"/>
        <v>330</v>
      </c>
      <c r="B37" s="85">
        <v>350</v>
      </c>
      <c r="C37" s="144"/>
      <c r="D37" s="145" t="b">
        <f t="shared" si="0"/>
        <v>0</v>
      </c>
      <c r="E37" s="145" t="b">
        <f t="shared" si="4"/>
        <v>0</v>
      </c>
      <c r="F37" s="146" t="b">
        <f t="shared" si="1"/>
        <v>0</v>
      </c>
      <c r="H37" s="147">
        <f t="shared" si="5"/>
        <v>0</v>
      </c>
      <c r="J37" s="168">
        <f t="shared" si="2"/>
        <v>210</v>
      </c>
      <c r="M37" s="148">
        <v>21</v>
      </c>
      <c r="N37" s="150"/>
      <c r="O37" s="149"/>
      <c r="P37" s="150"/>
    </row>
    <row r="38" spans="1:6" s="128" customFormat="1" ht="23.25" customHeight="1">
      <c r="A38" s="254" t="s">
        <v>122</v>
      </c>
      <c r="B38" s="254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13" ht="23.25" customHeight="1">
      <c r="A39" s="55"/>
      <c r="B39" s="55"/>
      <c r="C39" s="55"/>
      <c r="D39" s="55"/>
      <c r="E39" s="55"/>
      <c r="F39" s="55"/>
      <c r="G39" s="128"/>
      <c r="H39" s="128"/>
      <c r="I39" s="128"/>
      <c r="J39" s="128"/>
      <c r="K39" s="128"/>
      <c r="L39" s="128"/>
      <c r="M39" s="127"/>
    </row>
    <row r="40" spans="1:6" s="54" customFormat="1" ht="15" customHeight="1">
      <c r="A40" s="51" t="s">
        <v>123</v>
      </c>
      <c r="B40" s="154">
        <f>Autocertificazione!B41</f>
        <v>0</v>
      </c>
      <c r="C40" s="111"/>
      <c r="D40" s="234" t="s">
        <v>124</v>
      </c>
      <c r="E40" s="235"/>
      <c r="F40" s="235"/>
    </row>
    <row r="41" spans="1:6" s="54" customFormat="1" ht="15" customHeight="1">
      <c r="A41" s="51"/>
      <c r="B41" s="155"/>
      <c r="C41" s="51"/>
      <c r="D41" s="234" t="s">
        <v>125</v>
      </c>
      <c r="E41" s="235"/>
      <c r="F41" s="235"/>
    </row>
    <row r="42" spans="1:7" s="54" customFormat="1" ht="15.75" customHeight="1">
      <c r="A42" s="51"/>
      <c r="B42" s="51"/>
      <c r="C42" s="51"/>
      <c r="D42" s="238"/>
      <c r="E42" s="239"/>
      <c r="F42" s="239"/>
      <c r="G42" s="113"/>
    </row>
    <row r="43" spans="1:6" s="54" customFormat="1" ht="14.25" customHeight="1">
      <c r="A43" s="51"/>
      <c r="B43" s="51"/>
      <c r="C43" s="51"/>
      <c r="D43" s="240"/>
      <c r="E43" s="240"/>
      <c r="F43" s="240"/>
    </row>
    <row r="44" spans="1:6" s="128" customFormat="1" ht="9" customHeight="1">
      <c r="A44" s="55"/>
      <c r="B44" s="55"/>
      <c r="C44" s="55"/>
      <c r="D44" s="55"/>
      <c r="E44" s="55"/>
      <c r="F44" s="55"/>
    </row>
    <row r="45" spans="1:13" ht="12.75">
      <c r="A45" s="55"/>
      <c r="B45" s="55"/>
      <c r="C45" s="55"/>
      <c r="D45" s="55"/>
      <c r="E45" s="55"/>
      <c r="F45" s="55"/>
      <c r="G45" s="128"/>
      <c r="H45" s="128"/>
      <c r="I45" s="128"/>
      <c r="J45" s="128"/>
      <c r="K45" s="128"/>
      <c r="L45" s="128"/>
      <c r="M45" s="127"/>
    </row>
    <row r="46" spans="1:4" s="128" customFormat="1" ht="54.75" customHeight="1">
      <c r="A46" s="233" t="s">
        <v>136</v>
      </c>
      <c r="B46" s="233"/>
      <c r="C46" s="261"/>
      <c r="D46" s="261"/>
    </row>
    <row r="47" spans="1:3" s="128" customFormat="1" ht="14.25" customHeight="1">
      <c r="A47" s="143"/>
      <c r="B47" s="143"/>
      <c r="C47" s="143"/>
    </row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  <row r="93" s="128" customFormat="1" ht="12.75"/>
    <row r="94" s="128" customFormat="1" ht="12.75"/>
    <row r="95" s="128" customFormat="1" ht="12.75"/>
    <row r="96" s="128" customFormat="1" ht="12.75"/>
    <row r="97" s="128" customFormat="1" ht="12.75"/>
    <row r="98" s="128" customFormat="1" ht="12.75"/>
    <row r="99" s="128" customFormat="1" ht="12.75"/>
    <row r="100" s="128" customFormat="1" ht="12.75"/>
    <row r="101" s="128" customFormat="1" ht="12.75"/>
    <row r="102" s="128" customFormat="1" ht="12.75"/>
    <row r="103" s="128" customFormat="1" ht="12.75"/>
    <row r="104" s="128" customFormat="1" ht="12.75"/>
    <row r="105" s="128" customFormat="1" ht="12.75"/>
    <row r="106" s="128" customFormat="1" ht="12.75"/>
    <row r="107" s="128" customFormat="1" ht="12.75"/>
    <row r="108" s="128" customFormat="1" ht="12.75"/>
    <row r="109" s="128" customFormat="1" ht="12.75"/>
    <row r="110" s="128" customFormat="1" ht="12.75"/>
    <row r="111" s="128" customFormat="1" ht="12.75"/>
    <row r="112" s="128" customFormat="1" ht="12.75"/>
    <row r="113" s="128" customFormat="1" ht="12.75"/>
    <row r="114" s="128" customFormat="1" ht="12.75"/>
    <row r="115" s="128" customFormat="1" ht="12.75"/>
    <row r="116" s="128" customFormat="1" ht="12.75"/>
    <row r="117" s="128" customFormat="1" ht="12.75"/>
    <row r="118" s="128" customFormat="1" ht="12.75"/>
    <row r="119" s="128" customFormat="1" ht="12.75"/>
    <row r="120" s="128" customFormat="1" ht="12.75"/>
    <row r="121" s="128" customFormat="1" ht="12.75"/>
    <row r="122" s="128" customFormat="1" ht="12.75"/>
    <row r="123" s="128" customFormat="1" ht="12.75"/>
    <row r="124" s="128" customFormat="1" ht="12.75"/>
    <row r="125" s="128" customFormat="1" ht="12.75"/>
    <row r="126" s="128" customFormat="1" ht="12.75"/>
    <row r="127" s="128" customFormat="1" ht="12.75"/>
    <row r="128" s="128" customFormat="1" ht="12.75"/>
    <row r="129" s="128" customFormat="1" ht="12.75"/>
    <row r="130" s="128" customFormat="1" ht="12.75"/>
    <row r="131" s="128" customFormat="1" ht="12.75"/>
    <row r="132" s="128" customFormat="1" ht="12.75"/>
    <row r="133" s="128" customFormat="1" ht="12.75"/>
    <row r="134" s="128" customFormat="1" ht="12.75"/>
    <row r="135" s="128" customFormat="1" ht="12.75"/>
    <row r="136" s="128" customFormat="1" ht="12.75"/>
    <row r="137" s="128" customFormat="1" ht="12.75"/>
    <row r="138" s="128" customFormat="1" ht="12.75"/>
    <row r="139" s="128" customFormat="1" ht="12.75"/>
    <row r="140" s="128" customFormat="1" ht="12.75"/>
    <row r="141" s="128" customFormat="1" ht="12.75"/>
    <row r="142" s="128" customFormat="1" ht="12.75"/>
    <row r="143" s="128" customFormat="1" ht="12.75"/>
    <row r="144" s="128" customFormat="1" ht="12.75"/>
    <row r="145" s="128" customFormat="1" ht="12.75"/>
    <row r="146" s="128" customFormat="1" ht="12.75"/>
    <row r="147" s="128" customFormat="1" ht="12.75"/>
    <row r="148" s="128" customFormat="1" ht="12.75"/>
    <row r="149" s="128" customFormat="1" ht="12.75"/>
    <row r="150" s="128" customFormat="1" ht="12.75"/>
    <row r="151" s="128" customFormat="1" ht="12.75"/>
    <row r="152" s="128" customFormat="1" ht="12.75"/>
    <row r="153" s="128" customFormat="1" ht="12.75"/>
    <row r="154" s="128" customFormat="1" ht="12.75"/>
    <row r="155" s="128" customFormat="1" ht="12.75"/>
    <row r="156" s="128" customFormat="1" ht="12.75"/>
    <row r="157" s="128" customFormat="1" ht="12.75"/>
    <row r="158" s="128" customFormat="1" ht="12.75"/>
    <row r="159" s="128" customFormat="1" ht="12.75"/>
    <row r="160" s="128" customFormat="1" ht="12.75"/>
    <row r="161" s="128" customFormat="1" ht="12.75"/>
    <row r="162" s="128" customFormat="1" ht="12.75"/>
    <row r="163" s="128" customFormat="1" ht="12.75"/>
    <row r="164" s="128" customFormat="1" ht="12.75"/>
    <row r="165" s="128" customFormat="1" ht="12.75"/>
    <row r="166" s="128" customFormat="1" ht="12.75"/>
    <row r="167" s="128" customFormat="1" ht="12.75"/>
    <row r="168" s="128" customFormat="1" ht="12.75"/>
    <row r="169" s="128" customFormat="1" ht="12.75"/>
    <row r="170" s="128" customFormat="1" ht="12.75"/>
  </sheetData>
  <sheetProtection sheet="1" selectLockedCells="1"/>
  <mergeCells count="15">
    <mergeCell ref="J12:J13"/>
    <mergeCell ref="A3:G3"/>
    <mergeCell ref="A10:C10"/>
    <mergeCell ref="A11:F11"/>
    <mergeCell ref="A12:B12"/>
    <mergeCell ref="A6:E6"/>
    <mergeCell ref="B7:E7"/>
    <mergeCell ref="B8:E8"/>
    <mergeCell ref="A4:C4"/>
    <mergeCell ref="D42:F43"/>
    <mergeCell ref="D40:F40"/>
    <mergeCell ref="D41:F41"/>
    <mergeCell ref="A38:B38"/>
    <mergeCell ref="B9:C9"/>
    <mergeCell ref="A46:D46"/>
  </mergeCells>
  <printOptions horizontalCentered="1"/>
  <pageMargins left="0.7480314960629921" right="0.7480314960629921" top="0.7086614173228347" bottom="0.6692913385826772" header="0.5118110236220472" footer="0.5118110236220472"/>
  <pageSetup horizontalDpi="300" verticalDpi="300" orientation="portrait" paperSize="9" scale="6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45"/>
  <sheetViews>
    <sheetView showGridLines="0" zoomScale="85" zoomScaleNormal="85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126" customWidth="1"/>
    <col min="5" max="6" width="23.8515625" style="126" customWidth="1"/>
    <col min="7" max="7" width="8.7109375" style="127" customWidth="1"/>
    <col min="8" max="8" width="11.7109375" style="126" customWidth="1"/>
    <col min="9" max="9" width="3.140625" style="127" customWidth="1"/>
    <col min="10" max="10" width="11.57421875" style="126" customWidth="1"/>
    <col min="11" max="11" width="5.421875" style="127" customWidth="1"/>
    <col min="12" max="12" width="9.8515625" style="127" bestFit="1" customWidth="1"/>
    <col min="13" max="13" width="12.8515625" style="126" customWidth="1"/>
    <col min="14" max="14" width="9.8515625" style="126" customWidth="1"/>
    <col min="15" max="16384" width="8.7109375" style="127" customWidth="1"/>
  </cols>
  <sheetData>
    <row r="1" spans="1:14" ht="24" customHeight="1">
      <c r="A1" s="157"/>
      <c r="B1" s="157"/>
      <c r="C1" s="157"/>
      <c r="D1" s="157"/>
      <c r="E1" s="158"/>
      <c r="F1" s="159"/>
      <c r="L1" s="126"/>
      <c r="M1" s="127"/>
      <c r="N1" s="127"/>
    </row>
    <row r="2" spans="1:14" ht="12.75">
      <c r="A2" s="157"/>
      <c r="B2" s="157"/>
      <c r="C2" s="157"/>
      <c r="D2" s="157"/>
      <c r="E2" s="158"/>
      <c r="F2" s="158"/>
      <c r="L2" s="126"/>
      <c r="M2" s="127"/>
      <c r="N2" s="127"/>
    </row>
    <row r="3" spans="1:7" s="54" customFormat="1" ht="96" customHeight="1">
      <c r="A3" s="259"/>
      <c r="B3" s="260"/>
      <c r="C3" s="260"/>
      <c r="D3" s="260"/>
      <c r="E3" s="260"/>
      <c r="F3" s="260"/>
      <c r="G3" s="260"/>
    </row>
    <row r="4" spans="1:6" s="128" customFormat="1" ht="27" customHeight="1">
      <c r="A4" s="262" t="s">
        <v>141</v>
      </c>
      <c r="B4" s="262"/>
      <c r="C4" s="262"/>
      <c r="D4" s="55"/>
      <c r="E4" s="55"/>
      <c r="F4" s="55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28" customFormat="1" ht="32.25" customHeight="1">
      <c r="A6" s="269"/>
      <c r="B6" s="269"/>
      <c r="C6" s="269"/>
      <c r="D6" s="269"/>
      <c r="E6" s="270"/>
      <c r="F6" s="136"/>
    </row>
    <row r="7" spans="1:6" s="128" customFormat="1" ht="24" customHeight="1">
      <c r="A7" s="114" t="s">
        <v>29</v>
      </c>
      <c r="B7" s="264">
        <f>Autocertificazione!D10</f>
        <v>0</v>
      </c>
      <c r="C7" s="265"/>
      <c r="D7" s="265"/>
      <c r="E7" s="266"/>
      <c r="F7" s="171">
        <f>'Mod. B1 corsa semplice'!F7</f>
        <v>0</v>
      </c>
    </row>
    <row r="8" spans="1:6" s="128" customFormat="1" ht="24" customHeight="1">
      <c r="A8" s="114" t="s">
        <v>31</v>
      </c>
      <c r="B8" s="267">
        <f>'Mod. B-E Linea'!C10</f>
        <v>0</v>
      </c>
      <c r="C8" s="273"/>
      <c r="D8" s="273"/>
      <c r="E8" s="273"/>
      <c r="F8" s="138"/>
    </row>
    <row r="9" spans="1:6" s="128" customFormat="1" ht="24" customHeight="1">
      <c r="A9" s="114" t="s">
        <v>32</v>
      </c>
      <c r="B9" s="267">
        <f>'Mod. B-E Linea'!C11</f>
        <v>0</v>
      </c>
      <c r="C9" s="267"/>
      <c r="D9" s="55"/>
      <c r="E9" s="114"/>
      <c r="F9" s="140">
        <f>'Mod. B-E Linea'!G7</f>
        <v>0</v>
      </c>
    </row>
    <row r="10" spans="1:6" s="128" customFormat="1" ht="34.5" customHeight="1">
      <c r="A10" s="263"/>
      <c r="B10" s="263"/>
      <c r="C10" s="263"/>
      <c r="D10" s="114"/>
      <c r="E10" s="114"/>
      <c r="F10" s="114"/>
    </row>
    <row r="11" spans="1:13" s="128" customFormat="1" ht="38.25">
      <c r="A11" s="256" t="str">
        <f>'Mod. B-E Linea'!C30</f>
        <v>Biglietti multipli da 10 corse A/R al prezzo di 9 c.s.</v>
      </c>
      <c r="B11" s="256"/>
      <c r="C11" s="256"/>
      <c r="D11" s="256"/>
      <c r="E11" s="256"/>
      <c r="F11" s="256"/>
      <c r="H11" s="141" t="s">
        <v>127</v>
      </c>
      <c r="L11" s="143" t="s">
        <v>135</v>
      </c>
      <c r="M11" s="124" t="s">
        <v>142</v>
      </c>
    </row>
    <row r="12" spans="1:10" s="128" customFormat="1" ht="29.25" customHeight="1">
      <c r="A12" s="257" t="s">
        <v>128</v>
      </c>
      <c r="B12" s="258"/>
      <c r="C12" s="85" t="s">
        <v>51</v>
      </c>
      <c r="D12" s="85" t="s">
        <v>129</v>
      </c>
      <c r="E12" s="85" t="s">
        <v>53</v>
      </c>
      <c r="F12" s="85" t="s">
        <v>54</v>
      </c>
      <c r="H12" s="141"/>
      <c r="J12" s="274" t="s">
        <v>143</v>
      </c>
    </row>
    <row r="13" spans="1:14" s="128" customFormat="1" ht="25.5" customHeight="1">
      <c r="A13" s="85" t="s">
        <v>131</v>
      </c>
      <c r="B13" s="85" t="s">
        <v>132</v>
      </c>
      <c r="C13" s="85"/>
      <c r="D13" s="85"/>
      <c r="E13" s="85" t="s">
        <v>133</v>
      </c>
      <c r="F13" s="84"/>
      <c r="H13" s="142" t="s">
        <v>134</v>
      </c>
      <c r="J13" s="275"/>
      <c r="M13" s="124"/>
      <c r="N13" s="143"/>
    </row>
    <row r="14" spans="1:6" s="128" customFormat="1" ht="15" customHeight="1">
      <c r="A14" s="85"/>
      <c r="B14" s="85"/>
      <c r="C14" s="85" t="s">
        <v>57</v>
      </c>
      <c r="D14" s="85" t="s">
        <v>57</v>
      </c>
      <c r="E14" s="85" t="s">
        <v>57</v>
      </c>
      <c r="F14" s="85" t="s">
        <v>58</v>
      </c>
    </row>
    <row r="15" spans="1:16" s="128" customFormat="1" ht="15" customHeight="1">
      <c r="A15" s="85">
        <v>0</v>
      </c>
      <c r="B15" s="85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f aca="true" t="shared" si="2" ref="J15:J37">M15*9</f>
        <v>18</v>
      </c>
      <c r="L15" s="128">
        <v>20</v>
      </c>
      <c r="M15" s="162">
        <v>2</v>
      </c>
      <c r="N15" s="172"/>
      <c r="O15" s="149"/>
      <c r="P15" s="150"/>
    </row>
    <row r="16" spans="1:16" s="128" customFormat="1" ht="15" customHeight="1">
      <c r="A16" s="85">
        <f aca="true" t="shared" si="3" ref="A16:A37">B15</f>
        <v>10</v>
      </c>
      <c r="B16" s="85">
        <v>15</v>
      </c>
      <c r="C16" s="144"/>
      <c r="D16" s="145" t="b">
        <f t="shared" si="0"/>
        <v>0</v>
      </c>
      <c r="E16" s="145" t="b">
        <f aca="true" t="shared" si="4" ref="E16:E37">IF($F$9&gt;=$A16,IF(C16&lt;&gt;0,D16*$H16,0))</f>
        <v>0</v>
      </c>
      <c r="F16" s="146" t="b">
        <f t="shared" si="1"/>
        <v>0</v>
      </c>
      <c r="H16" s="147">
        <f aca="true" t="shared" si="5" ref="H16:H37">IF($F$9&gt;=A17,(B16-B15)/2+B15,$F$9)</f>
        <v>0</v>
      </c>
      <c r="J16" s="168">
        <f t="shared" si="2"/>
        <v>22.5</v>
      </c>
      <c r="M16" s="162">
        <v>2.5</v>
      </c>
      <c r="N16" s="150"/>
      <c r="O16" s="149"/>
      <c r="P16" s="150"/>
    </row>
    <row r="17" spans="1:16" s="128" customFormat="1" ht="15" customHeight="1">
      <c r="A17" s="85">
        <f t="shared" si="3"/>
        <v>15</v>
      </c>
      <c r="B17" s="85">
        <v>20</v>
      </c>
      <c r="C17" s="144"/>
      <c r="D17" s="145" t="b">
        <f t="shared" si="0"/>
        <v>0</v>
      </c>
      <c r="E17" s="145" t="b">
        <f t="shared" si="4"/>
        <v>0</v>
      </c>
      <c r="F17" s="146" t="b">
        <f t="shared" si="1"/>
        <v>0</v>
      </c>
      <c r="H17" s="147">
        <f t="shared" si="5"/>
        <v>0</v>
      </c>
      <c r="J17" s="168">
        <f t="shared" si="2"/>
        <v>31.5</v>
      </c>
      <c r="M17" s="162">
        <v>3.5</v>
      </c>
      <c r="N17" s="150"/>
      <c r="O17" s="149"/>
      <c r="P17" s="150"/>
    </row>
    <row r="18" spans="1:16" s="128" customFormat="1" ht="15" customHeight="1">
      <c r="A18" s="85">
        <f t="shared" si="3"/>
        <v>20</v>
      </c>
      <c r="B18" s="85">
        <v>25</v>
      </c>
      <c r="C18" s="144"/>
      <c r="D18" s="145" t="b">
        <f t="shared" si="0"/>
        <v>0</v>
      </c>
      <c r="E18" s="145" t="b">
        <f t="shared" si="4"/>
        <v>0</v>
      </c>
      <c r="F18" s="146" t="b">
        <f t="shared" si="1"/>
        <v>0</v>
      </c>
      <c r="H18" s="147">
        <f t="shared" si="5"/>
        <v>0</v>
      </c>
      <c r="J18" s="168">
        <f t="shared" si="2"/>
        <v>31.5</v>
      </c>
      <c r="M18" s="162">
        <v>3.5</v>
      </c>
      <c r="N18" s="150"/>
      <c r="O18" s="149"/>
      <c r="P18" s="150"/>
    </row>
    <row r="19" spans="1:16" s="128" customFormat="1" ht="15" customHeight="1">
      <c r="A19" s="85">
        <f t="shared" si="3"/>
        <v>25</v>
      </c>
      <c r="B19" s="85">
        <v>30</v>
      </c>
      <c r="C19" s="144"/>
      <c r="D19" s="145" t="b">
        <f t="shared" si="0"/>
        <v>0</v>
      </c>
      <c r="E19" s="145" t="b">
        <f t="shared" si="4"/>
        <v>0</v>
      </c>
      <c r="F19" s="146" t="b">
        <f t="shared" si="1"/>
        <v>0</v>
      </c>
      <c r="H19" s="147">
        <f t="shared" si="5"/>
        <v>0</v>
      </c>
      <c r="J19" s="168">
        <f t="shared" si="2"/>
        <v>40.5</v>
      </c>
      <c r="M19" s="162">
        <v>4.5</v>
      </c>
      <c r="N19" s="150"/>
      <c r="O19" s="149"/>
      <c r="P19" s="150"/>
    </row>
    <row r="20" spans="1:16" s="128" customFormat="1" ht="15" customHeight="1">
      <c r="A20" s="85">
        <f t="shared" si="3"/>
        <v>30</v>
      </c>
      <c r="B20" s="85">
        <v>40</v>
      </c>
      <c r="C20" s="144"/>
      <c r="D20" s="145" t="b">
        <f t="shared" si="0"/>
        <v>0</v>
      </c>
      <c r="E20" s="145" t="b">
        <f t="shared" si="4"/>
        <v>0</v>
      </c>
      <c r="F20" s="146" t="b">
        <f t="shared" si="1"/>
        <v>0</v>
      </c>
      <c r="H20" s="147">
        <f t="shared" si="5"/>
        <v>0</v>
      </c>
      <c r="J20" s="168">
        <f t="shared" si="2"/>
        <v>49.5</v>
      </c>
      <c r="M20" s="162">
        <v>5.5</v>
      </c>
      <c r="N20" s="150"/>
      <c r="O20" s="149"/>
      <c r="P20" s="150"/>
    </row>
    <row r="21" spans="1:16" s="128" customFormat="1" ht="15" customHeight="1">
      <c r="A21" s="85">
        <f t="shared" si="3"/>
        <v>40</v>
      </c>
      <c r="B21" s="85">
        <v>50</v>
      </c>
      <c r="C21" s="144"/>
      <c r="D21" s="145" t="b">
        <f t="shared" si="0"/>
        <v>0</v>
      </c>
      <c r="E21" s="145" t="b">
        <f t="shared" si="4"/>
        <v>0</v>
      </c>
      <c r="F21" s="146" t="b">
        <f t="shared" si="1"/>
        <v>0</v>
      </c>
      <c r="H21" s="147">
        <f t="shared" si="5"/>
        <v>0</v>
      </c>
      <c r="J21" s="168">
        <f t="shared" si="2"/>
        <v>58.5</v>
      </c>
      <c r="M21" s="162">
        <v>6.5</v>
      </c>
      <c r="N21" s="150"/>
      <c r="O21" s="149"/>
      <c r="P21" s="150"/>
    </row>
    <row r="22" spans="1:16" s="128" customFormat="1" ht="15" customHeight="1">
      <c r="A22" s="85">
        <f t="shared" si="3"/>
        <v>50</v>
      </c>
      <c r="B22" s="85">
        <v>60</v>
      </c>
      <c r="C22" s="144"/>
      <c r="D22" s="145" t="b">
        <f t="shared" si="0"/>
        <v>0</v>
      </c>
      <c r="E22" s="145" t="b">
        <f t="shared" si="4"/>
        <v>0</v>
      </c>
      <c r="F22" s="146" t="b">
        <f t="shared" si="1"/>
        <v>0</v>
      </c>
      <c r="H22" s="147">
        <f t="shared" si="5"/>
        <v>0</v>
      </c>
      <c r="J22" s="168">
        <f t="shared" si="2"/>
        <v>72</v>
      </c>
      <c r="M22" s="162">
        <v>8</v>
      </c>
      <c r="N22" s="150"/>
      <c r="O22" s="149"/>
      <c r="P22" s="150"/>
    </row>
    <row r="23" spans="1:16" s="128" customFormat="1" ht="15" customHeight="1">
      <c r="A23" s="85">
        <f t="shared" si="3"/>
        <v>60</v>
      </c>
      <c r="B23" s="85">
        <v>70</v>
      </c>
      <c r="C23" s="144"/>
      <c r="D23" s="145" t="b">
        <f t="shared" si="0"/>
        <v>0</v>
      </c>
      <c r="E23" s="145" t="b">
        <f t="shared" si="4"/>
        <v>0</v>
      </c>
      <c r="F23" s="146" t="b">
        <f t="shared" si="1"/>
        <v>0</v>
      </c>
      <c r="H23" s="147">
        <f t="shared" si="5"/>
        <v>0</v>
      </c>
      <c r="J23" s="168">
        <f t="shared" si="2"/>
        <v>81</v>
      </c>
      <c r="M23" s="162">
        <v>9</v>
      </c>
      <c r="N23" s="150"/>
      <c r="O23" s="149"/>
      <c r="P23" s="150"/>
    </row>
    <row r="24" spans="1:16" s="128" customFormat="1" ht="15" customHeight="1">
      <c r="A24" s="85">
        <f t="shared" si="3"/>
        <v>70</v>
      </c>
      <c r="B24" s="85">
        <v>90</v>
      </c>
      <c r="C24" s="144"/>
      <c r="D24" s="145" t="b">
        <f t="shared" si="0"/>
        <v>0</v>
      </c>
      <c r="E24" s="145" t="b">
        <f t="shared" si="4"/>
        <v>0</v>
      </c>
      <c r="F24" s="146" t="b">
        <f t="shared" si="1"/>
        <v>0</v>
      </c>
      <c r="H24" s="147">
        <f t="shared" si="5"/>
        <v>0</v>
      </c>
      <c r="J24" s="168">
        <f t="shared" si="2"/>
        <v>99</v>
      </c>
      <c r="M24" s="162">
        <v>11</v>
      </c>
      <c r="N24" s="150"/>
      <c r="O24" s="149"/>
      <c r="P24" s="150"/>
    </row>
    <row r="25" spans="1:16" s="128" customFormat="1" ht="15" customHeight="1">
      <c r="A25" s="85">
        <f t="shared" si="3"/>
        <v>90</v>
      </c>
      <c r="B25" s="85">
        <v>110</v>
      </c>
      <c r="C25" s="144"/>
      <c r="D25" s="145" t="b">
        <f t="shared" si="0"/>
        <v>0</v>
      </c>
      <c r="E25" s="145" t="b">
        <f t="shared" si="4"/>
        <v>0</v>
      </c>
      <c r="F25" s="146" t="b">
        <f t="shared" si="1"/>
        <v>0</v>
      </c>
      <c r="H25" s="147">
        <f t="shared" si="5"/>
        <v>0</v>
      </c>
      <c r="J25" s="168">
        <f t="shared" si="2"/>
        <v>112.5</v>
      </c>
      <c r="M25" s="162">
        <v>12.5</v>
      </c>
      <c r="N25" s="150"/>
      <c r="O25" s="149"/>
      <c r="P25" s="150"/>
    </row>
    <row r="26" spans="1:16" s="128" customFormat="1" ht="15" customHeight="1">
      <c r="A26" s="85">
        <f t="shared" si="3"/>
        <v>110</v>
      </c>
      <c r="B26" s="85">
        <v>130</v>
      </c>
      <c r="C26" s="144"/>
      <c r="D26" s="145" t="b">
        <f t="shared" si="0"/>
        <v>0</v>
      </c>
      <c r="E26" s="145" t="b">
        <f t="shared" si="4"/>
        <v>0</v>
      </c>
      <c r="F26" s="146" t="b">
        <f t="shared" si="1"/>
        <v>0</v>
      </c>
      <c r="H26" s="147">
        <f t="shared" si="5"/>
        <v>0</v>
      </c>
      <c r="J26" s="168">
        <f t="shared" si="2"/>
        <v>130.5</v>
      </c>
      <c r="M26" s="162">
        <v>14.5</v>
      </c>
      <c r="N26" s="150"/>
      <c r="O26" s="149"/>
      <c r="P26" s="150"/>
    </row>
    <row r="27" spans="1:16" s="128" customFormat="1" ht="15" customHeight="1">
      <c r="A27" s="85">
        <f t="shared" si="3"/>
        <v>130</v>
      </c>
      <c r="B27" s="85">
        <v>150</v>
      </c>
      <c r="C27" s="144"/>
      <c r="D27" s="145" t="b">
        <f t="shared" si="0"/>
        <v>0</v>
      </c>
      <c r="E27" s="145" t="b">
        <f t="shared" si="4"/>
        <v>0</v>
      </c>
      <c r="F27" s="146" t="b">
        <f t="shared" si="1"/>
        <v>0</v>
      </c>
      <c r="H27" s="147">
        <f t="shared" si="5"/>
        <v>0</v>
      </c>
      <c r="J27" s="168">
        <f t="shared" si="2"/>
        <v>162</v>
      </c>
      <c r="M27" s="162">
        <v>18</v>
      </c>
      <c r="N27" s="150"/>
      <c r="O27" s="149"/>
      <c r="P27" s="150"/>
    </row>
    <row r="28" spans="1:16" s="128" customFormat="1" ht="15" customHeight="1">
      <c r="A28" s="85">
        <f t="shared" si="3"/>
        <v>150</v>
      </c>
      <c r="B28" s="85">
        <v>170</v>
      </c>
      <c r="C28" s="144"/>
      <c r="D28" s="145" t="b">
        <f t="shared" si="0"/>
        <v>0</v>
      </c>
      <c r="E28" s="145" t="b">
        <f t="shared" si="4"/>
        <v>0</v>
      </c>
      <c r="F28" s="146" t="b">
        <f t="shared" si="1"/>
        <v>0</v>
      </c>
      <c r="H28" s="147">
        <f t="shared" si="5"/>
        <v>0</v>
      </c>
      <c r="J28" s="168">
        <f t="shared" si="2"/>
        <v>180</v>
      </c>
      <c r="M28" s="162">
        <v>20</v>
      </c>
      <c r="N28" s="150"/>
      <c r="O28" s="149"/>
      <c r="P28" s="150"/>
    </row>
    <row r="29" spans="1:16" s="128" customFormat="1" ht="15" customHeight="1">
      <c r="A29" s="85">
        <f t="shared" si="3"/>
        <v>170</v>
      </c>
      <c r="B29" s="85">
        <v>190</v>
      </c>
      <c r="C29" s="144"/>
      <c r="D29" s="145" t="b">
        <f t="shared" si="0"/>
        <v>0</v>
      </c>
      <c r="E29" s="145" t="b">
        <f t="shared" si="4"/>
        <v>0</v>
      </c>
      <c r="F29" s="146" t="b">
        <f t="shared" si="1"/>
        <v>0</v>
      </c>
      <c r="H29" s="147">
        <f t="shared" si="5"/>
        <v>0</v>
      </c>
      <c r="J29" s="168">
        <f t="shared" si="2"/>
        <v>193.5</v>
      </c>
      <c r="M29" s="162">
        <v>21.5</v>
      </c>
      <c r="N29" s="150"/>
      <c r="O29" s="149"/>
      <c r="P29" s="150"/>
    </row>
    <row r="30" spans="1:16" s="128" customFormat="1" ht="15" customHeight="1">
      <c r="A30" s="85">
        <f t="shared" si="3"/>
        <v>190</v>
      </c>
      <c r="B30" s="85">
        <v>210</v>
      </c>
      <c r="C30" s="144"/>
      <c r="D30" s="145" t="b">
        <f t="shared" si="0"/>
        <v>0</v>
      </c>
      <c r="E30" s="145" t="b">
        <f t="shared" si="4"/>
        <v>0</v>
      </c>
      <c r="F30" s="146" t="b">
        <f t="shared" si="1"/>
        <v>0</v>
      </c>
      <c r="H30" s="147">
        <f t="shared" si="5"/>
        <v>0</v>
      </c>
      <c r="J30" s="168">
        <f t="shared" si="2"/>
        <v>211.5</v>
      </c>
      <c r="M30" s="162">
        <v>23.5</v>
      </c>
      <c r="N30" s="150"/>
      <c r="O30" s="149"/>
      <c r="P30" s="150"/>
    </row>
    <row r="31" spans="1:16" s="128" customFormat="1" ht="15" customHeight="1">
      <c r="A31" s="85">
        <f t="shared" si="3"/>
        <v>210</v>
      </c>
      <c r="B31" s="85">
        <v>230</v>
      </c>
      <c r="C31" s="144"/>
      <c r="D31" s="145" t="b">
        <f t="shared" si="0"/>
        <v>0</v>
      </c>
      <c r="E31" s="145" t="b">
        <f t="shared" si="4"/>
        <v>0</v>
      </c>
      <c r="F31" s="146" t="b">
        <f t="shared" si="1"/>
        <v>0</v>
      </c>
      <c r="H31" s="147">
        <f t="shared" si="5"/>
        <v>0</v>
      </c>
      <c r="J31" s="168">
        <f t="shared" si="2"/>
        <v>234</v>
      </c>
      <c r="M31" s="162">
        <v>26</v>
      </c>
      <c r="N31" s="150"/>
      <c r="O31" s="149"/>
      <c r="P31" s="150"/>
    </row>
    <row r="32" spans="1:16" s="128" customFormat="1" ht="15" customHeight="1">
      <c r="A32" s="85">
        <f t="shared" si="3"/>
        <v>230</v>
      </c>
      <c r="B32" s="85">
        <v>250</v>
      </c>
      <c r="C32" s="144"/>
      <c r="D32" s="145" t="b">
        <f t="shared" si="0"/>
        <v>0</v>
      </c>
      <c r="E32" s="145" t="b">
        <f t="shared" si="4"/>
        <v>0</v>
      </c>
      <c r="F32" s="146" t="b">
        <f t="shared" si="1"/>
        <v>0</v>
      </c>
      <c r="H32" s="147">
        <f t="shared" si="5"/>
        <v>0</v>
      </c>
      <c r="J32" s="168">
        <f t="shared" si="2"/>
        <v>252</v>
      </c>
      <c r="M32" s="162">
        <v>28</v>
      </c>
      <c r="N32" s="150"/>
      <c r="O32" s="149"/>
      <c r="P32" s="150"/>
    </row>
    <row r="33" spans="1:16" s="128" customFormat="1" ht="15" customHeight="1">
      <c r="A33" s="85">
        <f t="shared" si="3"/>
        <v>250</v>
      </c>
      <c r="B33" s="85">
        <v>270</v>
      </c>
      <c r="C33" s="144"/>
      <c r="D33" s="145" t="b">
        <f t="shared" si="0"/>
        <v>0</v>
      </c>
      <c r="E33" s="145" t="b">
        <f t="shared" si="4"/>
        <v>0</v>
      </c>
      <c r="F33" s="146" t="b">
        <f t="shared" si="1"/>
        <v>0</v>
      </c>
      <c r="H33" s="147">
        <f t="shared" si="5"/>
        <v>0</v>
      </c>
      <c r="J33" s="168">
        <f t="shared" si="2"/>
        <v>265.5</v>
      </c>
      <c r="M33" s="162">
        <v>29.5</v>
      </c>
      <c r="N33" s="150"/>
      <c r="O33" s="149"/>
      <c r="P33" s="150"/>
    </row>
    <row r="34" spans="1:16" s="128" customFormat="1" ht="15" customHeight="1">
      <c r="A34" s="85">
        <f t="shared" si="3"/>
        <v>270</v>
      </c>
      <c r="B34" s="85">
        <v>290</v>
      </c>
      <c r="C34" s="144"/>
      <c r="D34" s="145" t="b">
        <f t="shared" si="0"/>
        <v>0</v>
      </c>
      <c r="E34" s="145" t="b">
        <f t="shared" si="4"/>
        <v>0</v>
      </c>
      <c r="F34" s="146" t="b">
        <f t="shared" si="1"/>
        <v>0</v>
      </c>
      <c r="H34" s="147">
        <f t="shared" si="5"/>
        <v>0</v>
      </c>
      <c r="J34" s="168">
        <f t="shared" si="2"/>
        <v>283.5</v>
      </c>
      <c r="M34" s="162">
        <v>31.5</v>
      </c>
      <c r="N34" s="150"/>
      <c r="O34" s="149"/>
      <c r="P34" s="150"/>
    </row>
    <row r="35" spans="1:16" s="128" customFormat="1" ht="15" customHeight="1">
      <c r="A35" s="85">
        <f t="shared" si="3"/>
        <v>290</v>
      </c>
      <c r="B35" s="85">
        <v>310</v>
      </c>
      <c r="C35" s="144"/>
      <c r="D35" s="145" t="b">
        <f t="shared" si="0"/>
        <v>0</v>
      </c>
      <c r="E35" s="145" t="b">
        <f t="shared" si="4"/>
        <v>0</v>
      </c>
      <c r="F35" s="146" t="b">
        <f t="shared" si="1"/>
        <v>0</v>
      </c>
      <c r="H35" s="147">
        <f t="shared" si="5"/>
        <v>0</v>
      </c>
      <c r="J35" s="168">
        <f t="shared" si="2"/>
        <v>306</v>
      </c>
      <c r="M35" s="162">
        <v>34</v>
      </c>
      <c r="N35" s="150"/>
      <c r="O35" s="149"/>
      <c r="P35" s="150"/>
    </row>
    <row r="36" spans="1:16" s="128" customFormat="1" ht="15" customHeight="1">
      <c r="A36" s="85">
        <f t="shared" si="3"/>
        <v>310</v>
      </c>
      <c r="B36" s="85">
        <v>330</v>
      </c>
      <c r="C36" s="144"/>
      <c r="D36" s="145" t="b">
        <f t="shared" si="0"/>
        <v>0</v>
      </c>
      <c r="E36" s="145" t="b">
        <f t="shared" si="4"/>
        <v>0</v>
      </c>
      <c r="F36" s="146" t="b">
        <f t="shared" si="1"/>
        <v>0</v>
      </c>
      <c r="H36" s="147">
        <f t="shared" si="5"/>
        <v>0</v>
      </c>
      <c r="J36" s="168">
        <f t="shared" si="2"/>
        <v>324</v>
      </c>
      <c r="M36" s="162">
        <v>36</v>
      </c>
      <c r="N36" s="150"/>
      <c r="O36" s="149"/>
      <c r="P36" s="150"/>
    </row>
    <row r="37" spans="1:16" s="128" customFormat="1" ht="15" customHeight="1">
      <c r="A37" s="85">
        <f t="shared" si="3"/>
        <v>330</v>
      </c>
      <c r="B37" s="85">
        <v>350</v>
      </c>
      <c r="C37" s="144"/>
      <c r="D37" s="145" t="b">
        <f t="shared" si="0"/>
        <v>0</v>
      </c>
      <c r="E37" s="145" t="b">
        <f t="shared" si="4"/>
        <v>0</v>
      </c>
      <c r="F37" s="146" t="b">
        <f t="shared" si="1"/>
        <v>0</v>
      </c>
      <c r="H37" s="147">
        <f t="shared" si="5"/>
        <v>0</v>
      </c>
      <c r="J37" s="168">
        <f t="shared" si="2"/>
        <v>342</v>
      </c>
      <c r="M37" s="162">
        <v>38</v>
      </c>
      <c r="N37" s="150"/>
      <c r="O37" s="149"/>
      <c r="P37" s="150"/>
    </row>
    <row r="38" spans="1:6" s="128" customFormat="1" ht="23.25" customHeight="1">
      <c r="A38" s="254" t="s">
        <v>122</v>
      </c>
      <c r="B38" s="254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28" customFormat="1" ht="23.25" customHeight="1">
      <c r="A39" s="114"/>
      <c r="B39" s="114"/>
      <c r="C39" s="114"/>
      <c r="D39" s="114"/>
      <c r="E39" s="114"/>
      <c r="F39" s="114"/>
    </row>
    <row r="40" spans="1:6" s="54" customFormat="1" ht="15" customHeight="1">
      <c r="A40" s="51" t="s">
        <v>123</v>
      </c>
      <c r="B40" s="154">
        <f>Autocertificazione!B41</f>
        <v>0</v>
      </c>
      <c r="C40" s="111"/>
      <c r="D40" s="234" t="s">
        <v>124</v>
      </c>
      <c r="E40" s="235"/>
      <c r="F40" s="235"/>
    </row>
    <row r="41" spans="1:6" s="54" customFormat="1" ht="15" customHeight="1">
      <c r="A41" s="51"/>
      <c r="B41" s="155"/>
      <c r="C41" s="51"/>
      <c r="D41" s="234" t="s">
        <v>125</v>
      </c>
      <c r="E41" s="235"/>
      <c r="F41" s="235"/>
    </row>
    <row r="42" spans="1:7" s="54" customFormat="1" ht="15.75" customHeight="1">
      <c r="A42" s="51"/>
      <c r="B42" s="51"/>
      <c r="C42" s="51"/>
      <c r="D42" s="238"/>
      <c r="E42" s="239"/>
      <c r="F42" s="239"/>
      <c r="G42" s="113"/>
    </row>
    <row r="43" spans="1:6" s="54" customFormat="1" ht="14.25" customHeight="1">
      <c r="A43" s="51"/>
      <c r="B43" s="51"/>
      <c r="C43" s="51"/>
      <c r="D43" s="240"/>
      <c r="E43" s="240"/>
      <c r="F43" s="240"/>
    </row>
    <row r="44" spans="1:6" s="128" customFormat="1" ht="12.75">
      <c r="A44" s="55"/>
      <c r="B44" s="55"/>
      <c r="C44" s="55"/>
      <c r="D44" s="55"/>
      <c r="E44" s="55"/>
      <c r="F44" s="55"/>
    </row>
    <row r="45" spans="1:4" s="128" customFormat="1" ht="54.75" customHeight="1">
      <c r="A45" s="233" t="s">
        <v>136</v>
      </c>
      <c r="B45" s="233"/>
      <c r="C45" s="261"/>
      <c r="D45" s="261"/>
    </row>
    <row r="46" s="128" customFormat="1" ht="12.75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</sheetData>
  <sheetProtection sheet="1" selectLockedCells="1"/>
  <mergeCells count="15">
    <mergeCell ref="A45:D45"/>
    <mergeCell ref="B9:C9"/>
    <mergeCell ref="B7:E7"/>
    <mergeCell ref="B8:E8"/>
    <mergeCell ref="A11:F11"/>
    <mergeCell ref="A10:C10"/>
    <mergeCell ref="A12:B12"/>
    <mergeCell ref="D40:F40"/>
    <mergeCell ref="D41:F41"/>
    <mergeCell ref="J12:J13"/>
    <mergeCell ref="A3:G3"/>
    <mergeCell ref="A6:E6"/>
    <mergeCell ref="A38:B38"/>
    <mergeCell ref="A4:C4"/>
    <mergeCell ref="D42:F43"/>
  </mergeCells>
  <printOptions/>
  <pageMargins left="0.7479166666666667" right="0.7479166666666667" top="0.7402777777777778" bottom="0.9840277777777778" header="0.5118055555555556" footer="0.5118055555555556"/>
  <pageSetup fitToHeight="1" fitToWidth="1" horizontalDpi="300" verticalDpi="300" orientation="portrait" paperSize="9" scale="7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R46"/>
  <sheetViews>
    <sheetView showGridLines="0" zoomScale="85" zoomScaleNormal="85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127" customWidth="1"/>
    <col min="5" max="5" width="23.00390625" style="127" customWidth="1"/>
    <col min="6" max="6" width="23.8515625" style="127" customWidth="1"/>
    <col min="7" max="7" width="8.7109375" style="127" customWidth="1"/>
    <col min="8" max="8" width="11.00390625" style="127" customWidth="1"/>
    <col min="9" max="9" width="5.7109375" style="127" customWidth="1"/>
    <col min="10" max="10" width="12.28125" style="127" customWidth="1"/>
    <col min="11" max="11" width="6.8515625" style="127" customWidth="1"/>
    <col min="12" max="12" width="10.28125" style="127" customWidth="1"/>
    <col min="13" max="17" width="8.7109375" style="127" customWidth="1"/>
    <col min="18" max="18" width="9.8515625" style="127" customWidth="1"/>
    <col min="19" max="16384" width="8.7109375" style="127" customWidth="1"/>
  </cols>
  <sheetData>
    <row r="1" spans="1:12" ht="24" customHeight="1">
      <c r="A1" s="157"/>
      <c r="B1" s="157"/>
      <c r="C1" s="157"/>
      <c r="D1" s="157"/>
      <c r="E1" s="158"/>
      <c r="F1" s="159"/>
      <c r="G1" s="159"/>
      <c r="H1" s="126"/>
      <c r="J1" s="126"/>
      <c r="L1" s="126"/>
    </row>
    <row r="2" spans="1:12" ht="12.75">
      <c r="A2" s="157"/>
      <c r="B2" s="157"/>
      <c r="C2" s="157"/>
      <c r="D2" s="157"/>
      <c r="E2" s="158"/>
      <c r="F2" s="158"/>
      <c r="G2" s="159"/>
      <c r="H2" s="126"/>
      <c r="J2" s="126"/>
      <c r="L2" s="126"/>
    </row>
    <row r="3" spans="1:7" s="54" customFormat="1" ht="102.75" customHeight="1">
      <c r="A3" s="259"/>
      <c r="B3" s="260"/>
      <c r="C3" s="260"/>
      <c r="D3" s="260"/>
      <c r="E3" s="260"/>
      <c r="F3" s="260"/>
      <c r="G3" s="260"/>
    </row>
    <row r="4" spans="1:7" s="128" customFormat="1" ht="33" customHeight="1">
      <c r="A4" s="262" t="s">
        <v>144</v>
      </c>
      <c r="B4" s="262"/>
      <c r="C4" s="262"/>
      <c r="D4" s="55"/>
      <c r="E4" s="55"/>
      <c r="F4" s="55"/>
      <c r="G4" s="114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28" customFormat="1" ht="23.25" customHeight="1">
      <c r="A6" s="269"/>
      <c r="B6" s="269"/>
      <c r="C6" s="269"/>
      <c r="D6" s="269"/>
      <c r="E6" s="263"/>
      <c r="F6" s="136"/>
    </row>
    <row r="7" spans="1:6" s="128" customFormat="1" ht="30" customHeight="1">
      <c r="A7" s="114" t="s">
        <v>29</v>
      </c>
      <c r="B7" s="264">
        <f>Autocertificazione!D10</f>
        <v>0</v>
      </c>
      <c r="C7" s="265"/>
      <c r="D7" s="265"/>
      <c r="E7" s="266"/>
      <c r="F7" s="138">
        <f>'Mod. B1 corsa semplice'!F7</f>
        <v>0</v>
      </c>
    </row>
    <row r="8" spans="1:6" s="128" customFormat="1" ht="30" customHeight="1">
      <c r="A8" s="114" t="s">
        <v>31</v>
      </c>
      <c r="B8" s="267">
        <f>'Mod. B-E Linea'!C10</f>
        <v>0</v>
      </c>
      <c r="C8" s="267"/>
      <c r="D8" s="267"/>
      <c r="E8" s="267"/>
      <c r="F8" s="131"/>
    </row>
    <row r="9" spans="1:6" s="128" customFormat="1" ht="30" customHeight="1">
      <c r="A9" s="114" t="s">
        <v>32</v>
      </c>
      <c r="B9" s="267">
        <f>'Mod. B-E Linea'!C11</f>
        <v>0</v>
      </c>
      <c r="C9" s="267"/>
      <c r="D9" s="55"/>
      <c r="E9" s="114"/>
      <c r="F9" s="140">
        <f>'Mod. B-E Linea'!G7</f>
        <v>0</v>
      </c>
    </row>
    <row r="10" spans="1:6" s="128" customFormat="1" ht="25.5" customHeight="1">
      <c r="A10" s="263"/>
      <c r="B10" s="263"/>
      <c r="C10" s="135"/>
      <c r="D10" s="114"/>
      <c r="E10" s="114"/>
      <c r="F10" s="114"/>
    </row>
    <row r="11" spans="1:8" s="128" customFormat="1" ht="38.25">
      <c r="A11" s="276" t="str">
        <f>'Mod. B-E Linea'!C33</f>
        <v>Abbonamento settimanale da 10 corse sc. 20%</v>
      </c>
      <c r="B11" s="276"/>
      <c r="C11" s="276"/>
      <c r="D11" s="276"/>
      <c r="E11" s="276"/>
      <c r="F11" s="276"/>
      <c r="H11" s="141" t="s">
        <v>127</v>
      </c>
    </row>
    <row r="12" spans="1:12" s="128" customFormat="1" ht="25.5" customHeight="1">
      <c r="A12" s="257" t="s">
        <v>128</v>
      </c>
      <c r="B12" s="258"/>
      <c r="C12" s="85" t="s">
        <v>51</v>
      </c>
      <c r="D12" s="85" t="s">
        <v>129</v>
      </c>
      <c r="E12" s="85" t="s">
        <v>53</v>
      </c>
      <c r="F12" s="85" t="s">
        <v>54</v>
      </c>
      <c r="H12" s="141"/>
      <c r="J12" s="274" t="s">
        <v>143</v>
      </c>
      <c r="L12" s="143" t="s">
        <v>135</v>
      </c>
    </row>
    <row r="13" spans="1:18" s="128" customFormat="1" ht="17.25" customHeight="1">
      <c r="A13" s="85" t="s">
        <v>131</v>
      </c>
      <c r="B13" s="85" t="s">
        <v>132</v>
      </c>
      <c r="C13" s="85"/>
      <c r="D13" s="85"/>
      <c r="E13" s="85" t="s">
        <v>133</v>
      </c>
      <c r="F13" s="84"/>
      <c r="H13" s="142" t="s">
        <v>134</v>
      </c>
      <c r="J13" s="275"/>
      <c r="R13" s="143"/>
    </row>
    <row r="14" spans="1:6" s="128" customFormat="1" ht="15" customHeight="1">
      <c r="A14" s="85"/>
      <c r="B14" s="85"/>
      <c r="C14" s="85" t="s">
        <v>57</v>
      </c>
      <c r="D14" s="85" t="s">
        <v>57</v>
      </c>
      <c r="E14" s="85" t="s">
        <v>57</v>
      </c>
      <c r="F14" s="85" t="s">
        <v>58</v>
      </c>
    </row>
    <row r="15" spans="1:18" s="128" customFormat="1" ht="15" customHeight="1">
      <c r="A15" s="85">
        <v>0</v>
      </c>
      <c r="B15" s="85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7</v>
      </c>
      <c r="L15" s="128">
        <v>10</v>
      </c>
      <c r="N15" s="149"/>
      <c r="O15" s="150"/>
      <c r="R15" s="150"/>
    </row>
    <row r="16" spans="1:18" s="128" customFormat="1" ht="15" customHeight="1">
      <c r="A16" s="85">
        <f aca="true" t="shared" si="2" ref="A16:A37">B15</f>
        <v>10</v>
      </c>
      <c r="B16" s="85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9.5</v>
      </c>
      <c r="N16" s="149"/>
      <c r="O16" s="150"/>
      <c r="R16" s="150"/>
    </row>
    <row r="17" spans="1:18" s="128" customFormat="1" ht="15" customHeight="1">
      <c r="A17" s="85">
        <f t="shared" si="2"/>
        <v>15</v>
      </c>
      <c r="B17" s="85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12</v>
      </c>
      <c r="N17" s="149"/>
      <c r="O17" s="150"/>
      <c r="R17" s="150"/>
    </row>
    <row r="18" spans="1:18" s="128" customFormat="1" ht="15" customHeight="1">
      <c r="A18" s="85">
        <f t="shared" si="2"/>
        <v>20</v>
      </c>
      <c r="B18" s="85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16</v>
      </c>
      <c r="N18" s="149"/>
      <c r="O18" s="150"/>
      <c r="R18" s="150"/>
    </row>
    <row r="19" spans="1:18" s="128" customFormat="1" ht="15" customHeight="1">
      <c r="A19" s="85">
        <f t="shared" si="2"/>
        <v>25</v>
      </c>
      <c r="B19" s="85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18.5</v>
      </c>
      <c r="N19" s="149"/>
      <c r="O19" s="150"/>
      <c r="R19" s="150"/>
    </row>
    <row r="20" spans="1:18" s="128" customFormat="1" ht="15" customHeight="1">
      <c r="A20" s="85">
        <f t="shared" si="2"/>
        <v>30</v>
      </c>
      <c r="B20" s="85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22</v>
      </c>
      <c r="N20" s="149"/>
      <c r="O20" s="150"/>
      <c r="R20" s="150"/>
    </row>
    <row r="21" spans="1:18" s="128" customFormat="1" ht="15" customHeight="1">
      <c r="A21" s="85">
        <f t="shared" si="2"/>
        <v>40</v>
      </c>
      <c r="B21" s="85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28</v>
      </c>
      <c r="N21" s="149"/>
      <c r="O21" s="150"/>
      <c r="R21" s="150"/>
    </row>
    <row r="22" spans="1:18" s="128" customFormat="1" ht="15" customHeight="1">
      <c r="A22" s="85">
        <f t="shared" si="2"/>
        <v>50</v>
      </c>
      <c r="B22" s="85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32</v>
      </c>
      <c r="N22" s="149"/>
      <c r="O22" s="150"/>
      <c r="R22" s="150"/>
    </row>
    <row r="23" spans="1:18" s="128" customFormat="1" ht="15" customHeight="1">
      <c r="A23" s="85">
        <f t="shared" si="2"/>
        <v>60</v>
      </c>
      <c r="B23" s="85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40</v>
      </c>
      <c r="N23" s="149"/>
      <c r="O23" s="150"/>
      <c r="R23" s="150"/>
    </row>
    <row r="24" spans="1:18" s="128" customFormat="1" ht="15" customHeight="1">
      <c r="A24" s="85">
        <f t="shared" si="2"/>
        <v>70</v>
      </c>
      <c r="B24" s="85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48</v>
      </c>
      <c r="N24" s="149"/>
      <c r="O24" s="150"/>
      <c r="R24" s="150"/>
    </row>
    <row r="25" spans="1:18" s="128" customFormat="1" ht="15" customHeight="1">
      <c r="A25" s="85">
        <f t="shared" si="2"/>
        <v>90</v>
      </c>
      <c r="B25" s="85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56</v>
      </c>
      <c r="N25" s="149"/>
      <c r="O25" s="150"/>
      <c r="R25" s="150"/>
    </row>
    <row r="26" spans="1:18" s="128" customFormat="1" ht="15" customHeight="1">
      <c r="A26" s="85">
        <f t="shared" si="2"/>
        <v>110</v>
      </c>
      <c r="B26" s="85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64</v>
      </c>
      <c r="N26" s="149"/>
      <c r="O26" s="150"/>
      <c r="R26" s="150"/>
    </row>
    <row r="27" spans="1:18" s="128" customFormat="1" ht="15" customHeight="1">
      <c r="A27" s="85">
        <f t="shared" si="2"/>
        <v>130</v>
      </c>
      <c r="B27" s="85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76</v>
      </c>
      <c r="N27" s="149"/>
      <c r="O27" s="150"/>
      <c r="R27" s="150"/>
    </row>
    <row r="28" spans="1:18" s="128" customFormat="1" ht="15" customHeight="1">
      <c r="A28" s="85">
        <f t="shared" si="2"/>
        <v>150</v>
      </c>
      <c r="B28" s="85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84</v>
      </c>
      <c r="N28" s="149"/>
      <c r="O28" s="150"/>
      <c r="R28" s="150"/>
    </row>
    <row r="29" spans="1:18" s="128" customFormat="1" ht="15" customHeight="1">
      <c r="A29" s="85">
        <f t="shared" si="2"/>
        <v>170</v>
      </c>
      <c r="B29" s="85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92</v>
      </c>
      <c r="N29" s="149"/>
      <c r="O29" s="150"/>
      <c r="R29" s="150"/>
    </row>
    <row r="30" spans="1:18" s="128" customFormat="1" ht="15" customHeight="1">
      <c r="A30" s="85">
        <f t="shared" si="2"/>
        <v>190</v>
      </c>
      <c r="B30" s="85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104</v>
      </c>
      <c r="N30" s="149"/>
      <c r="O30" s="150"/>
      <c r="R30" s="150"/>
    </row>
    <row r="31" spans="1:18" s="128" customFormat="1" ht="15" customHeight="1">
      <c r="A31" s="85">
        <f t="shared" si="2"/>
        <v>210</v>
      </c>
      <c r="B31" s="85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112</v>
      </c>
      <c r="N31" s="149"/>
      <c r="O31" s="150"/>
      <c r="R31" s="150"/>
    </row>
    <row r="32" spans="1:18" s="128" customFormat="1" ht="15" customHeight="1">
      <c r="A32" s="85">
        <f t="shared" si="2"/>
        <v>230</v>
      </c>
      <c r="B32" s="85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124</v>
      </c>
      <c r="N32" s="149"/>
      <c r="O32" s="150"/>
      <c r="R32" s="150"/>
    </row>
    <row r="33" spans="1:18" s="128" customFormat="1" ht="15" customHeight="1">
      <c r="A33" s="85">
        <f t="shared" si="2"/>
        <v>250</v>
      </c>
      <c r="B33" s="85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132</v>
      </c>
      <c r="N33" s="149"/>
      <c r="O33" s="150"/>
      <c r="R33" s="150"/>
    </row>
    <row r="34" spans="1:18" s="128" customFormat="1" ht="15" customHeight="1">
      <c r="A34" s="85">
        <f t="shared" si="2"/>
        <v>270</v>
      </c>
      <c r="B34" s="85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140</v>
      </c>
      <c r="N34" s="149"/>
      <c r="O34" s="150"/>
      <c r="R34" s="150"/>
    </row>
    <row r="35" spans="1:18" s="128" customFormat="1" ht="15" customHeight="1">
      <c r="A35" s="85">
        <f t="shared" si="2"/>
        <v>290</v>
      </c>
      <c r="B35" s="85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152</v>
      </c>
      <c r="N35" s="149"/>
      <c r="O35" s="150"/>
      <c r="R35" s="150"/>
    </row>
    <row r="36" spans="1:18" s="128" customFormat="1" ht="15" customHeight="1">
      <c r="A36" s="85">
        <f t="shared" si="2"/>
        <v>310</v>
      </c>
      <c r="B36" s="85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160</v>
      </c>
      <c r="N36" s="149"/>
      <c r="O36" s="150"/>
      <c r="R36" s="150"/>
    </row>
    <row r="37" spans="1:18" s="128" customFormat="1" ht="15" customHeight="1">
      <c r="A37" s="85">
        <f t="shared" si="2"/>
        <v>330</v>
      </c>
      <c r="B37" s="85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168</v>
      </c>
      <c r="N37" s="149"/>
      <c r="O37" s="150"/>
      <c r="R37" s="150"/>
    </row>
    <row r="38" spans="1:6" s="128" customFormat="1" ht="23.25" customHeight="1">
      <c r="A38" s="254" t="s">
        <v>122</v>
      </c>
      <c r="B38" s="254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28" customFormat="1" ht="23.25" customHeight="1">
      <c r="A39" s="114"/>
      <c r="B39" s="114"/>
      <c r="C39" s="114"/>
      <c r="D39" s="114"/>
      <c r="E39" s="114"/>
      <c r="F39" s="114"/>
    </row>
    <row r="40" spans="1:6" s="54" customFormat="1" ht="15" customHeight="1">
      <c r="A40" s="51" t="s">
        <v>123</v>
      </c>
      <c r="B40" s="154">
        <f>Autocertificazione!B41</f>
        <v>0</v>
      </c>
      <c r="C40" s="111"/>
      <c r="D40" s="234" t="s">
        <v>124</v>
      </c>
      <c r="E40" s="235"/>
      <c r="F40" s="235"/>
    </row>
    <row r="41" spans="1:6" s="54" customFormat="1" ht="15" customHeight="1">
      <c r="A41" s="51"/>
      <c r="B41" s="155"/>
      <c r="C41" s="51"/>
      <c r="D41" s="234" t="s">
        <v>125</v>
      </c>
      <c r="E41" s="235"/>
      <c r="F41" s="235"/>
    </row>
    <row r="42" spans="1:7" s="54" customFormat="1" ht="15.75" customHeight="1">
      <c r="A42" s="51"/>
      <c r="B42" s="51"/>
      <c r="C42" s="51"/>
      <c r="D42" s="238"/>
      <c r="E42" s="239"/>
      <c r="F42" s="239"/>
      <c r="G42" s="113"/>
    </row>
    <row r="43" spans="1:6" s="54" customFormat="1" ht="14.25" customHeight="1">
      <c r="A43" s="51"/>
      <c r="B43" s="51"/>
      <c r="C43" s="51"/>
      <c r="D43" s="240"/>
      <c r="E43" s="240"/>
      <c r="F43" s="240"/>
    </row>
    <row r="44" spans="1:7" s="128" customFormat="1" ht="9" customHeight="1">
      <c r="A44" s="55"/>
      <c r="B44" s="55"/>
      <c r="C44" s="55"/>
      <c r="D44" s="55"/>
      <c r="E44" s="55"/>
      <c r="F44" s="55"/>
      <c r="G44" s="114"/>
    </row>
    <row r="45" spans="1:6" s="128" customFormat="1" ht="12.75">
      <c r="A45" s="114"/>
      <c r="B45" s="114"/>
      <c r="C45" s="114"/>
      <c r="D45" s="114"/>
      <c r="E45" s="114"/>
      <c r="F45" s="114"/>
    </row>
    <row r="46" spans="1:4" s="128" customFormat="1" ht="54.75" customHeight="1">
      <c r="A46" s="233" t="s">
        <v>136</v>
      </c>
      <c r="B46" s="233"/>
      <c r="C46" s="261"/>
      <c r="D46" s="261"/>
    </row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  <row r="93" s="128" customFormat="1" ht="12.75"/>
    <row r="94" s="128" customFormat="1" ht="12.75"/>
    <row r="95" s="128" customFormat="1" ht="12.75"/>
    <row r="96" s="128" customFormat="1" ht="12.75"/>
    <row r="97" s="128" customFormat="1" ht="12.75"/>
    <row r="98" s="128" customFormat="1" ht="12.75"/>
    <row r="99" s="128" customFormat="1" ht="12.75"/>
    <row r="100" s="128" customFormat="1" ht="12.75"/>
    <row r="101" s="128" customFormat="1" ht="12.75"/>
    <row r="102" s="128" customFormat="1" ht="12.75"/>
    <row r="103" s="128" customFormat="1" ht="12.75"/>
    <row r="104" s="128" customFormat="1" ht="12.75"/>
    <row r="105" s="128" customFormat="1" ht="12.75"/>
    <row r="106" s="128" customFormat="1" ht="12.75"/>
    <row r="107" s="128" customFormat="1" ht="12.75"/>
    <row r="108" s="128" customFormat="1" ht="12.75"/>
    <row r="109" s="128" customFormat="1" ht="12.75"/>
    <row r="110" s="128" customFormat="1" ht="12.75"/>
    <row r="111" s="128" customFormat="1" ht="12.75"/>
    <row r="112" s="128" customFormat="1" ht="12.75"/>
    <row r="113" s="128" customFormat="1" ht="12.75"/>
    <row r="114" s="128" customFormat="1" ht="12.75"/>
    <row r="115" s="128" customFormat="1" ht="12.75"/>
    <row r="116" s="128" customFormat="1" ht="12.75"/>
    <row r="117" s="128" customFormat="1" ht="12.75"/>
    <row r="118" s="128" customFormat="1" ht="12.75"/>
    <row r="119" s="128" customFormat="1" ht="12.75"/>
    <row r="120" s="128" customFormat="1" ht="12.75"/>
    <row r="121" s="128" customFormat="1" ht="12.75"/>
    <row r="122" s="128" customFormat="1" ht="12.75"/>
    <row r="123" s="128" customFormat="1" ht="12.75"/>
    <row r="124" s="128" customFormat="1" ht="12.75"/>
    <row r="125" s="128" customFormat="1" ht="12.75"/>
    <row r="126" s="128" customFormat="1" ht="12.75"/>
    <row r="127" s="128" customFormat="1" ht="12.75"/>
    <row r="128" s="128" customFormat="1" ht="12.75"/>
    <row r="129" s="128" customFormat="1" ht="12.75"/>
    <row r="130" s="128" customFormat="1" ht="12.75"/>
    <row r="131" s="128" customFormat="1" ht="12.75"/>
    <row r="132" s="128" customFormat="1" ht="12.75"/>
    <row r="133" s="128" customFormat="1" ht="12.75"/>
    <row r="134" s="128" customFormat="1" ht="12.75"/>
    <row r="135" s="128" customFormat="1" ht="12.75"/>
    <row r="136" s="128" customFormat="1" ht="12.75"/>
    <row r="137" s="128" customFormat="1" ht="12.75"/>
    <row r="138" s="128" customFormat="1" ht="12.75"/>
    <row r="139" s="128" customFormat="1" ht="12.75"/>
    <row r="140" s="128" customFormat="1" ht="12.75"/>
    <row r="141" s="128" customFormat="1" ht="12.75"/>
    <row r="142" s="128" customFormat="1" ht="12.75"/>
    <row r="143" s="128" customFormat="1" ht="12.75"/>
    <row r="144" s="128" customFormat="1" ht="12.75"/>
    <row r="145" s="128" customFormat="1" ht="12.75"/>
    <row r="146" s="128" customFormat="1" ht="12.75"/>
    <row r="147" s="128" customFormat="1" ht="12.75"/>
    <row r="148" s="128" customFormat="1" ht="12.75"/>
    <row r="149" s="128" customFormat="1" ht="12.75"/>
    <row r="150" s="128" customFormat="1" ht="12.75"/>
    <row r="151" s="128" customFormat="1" ht="12.75"/>
    <row r="152" s="128" customFormat="1" ht="12.75"/>
    <row r="153" s="128" customFormat="1" ht="12.75"/>
    <row r="154" s="128" customFormat="1" ht="12.75"/>
  </sheetData>
  <sheetProtection sheet="1" selectLockedCells="1"/>
  <mergeCells count="15">
    <mergeCell ref="A3:G3"/>
    <mergeCell ref="A11:F11"/>
    <mergeCell ref="A12:B12"/>
    <mergeCell ref="D40:F40"/>
    <mergeCell ref="A6:E6"/>
    <mergeCell ref="A38:B38"/>
    <mergeCell ref="A46:D46"/>
    <mergeCell ref="J12:J13"/>
    <mergeCell ref="A10:B10"/>
    <mergeCell ref="A4:C4"/>
    <mergeCell ref="B9:C9"/>
    <mergeCell ref="B8:E8"/>
    <mergeCell ref="B7:E7"/>
    <mergeCell ref="D41:F41"/>
    <mergeCell ref="D42:F4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R46"/>
  <sheetViews>
    <sheetView showGridLines="0" zoomScale="85" zoomScaleNormal="85" zoomScalePageLayoutView="0" workbookViewId="0" topLeftCell="A1">
      <selection activeCell="D10" sqref="D10:M10"/>
    </sheetView>
  </sheetViews>
  <sheetFormatPr defaultColWidth="8.7109375" defaultRowHeight="12.75"/>
  <cols>
    <col min="1" max="4" width="17.00390625" style="127" customWidth="1"/>
    <col min="5" max="5" width="23.00390625" style="127" customWidth="1"/>
    <col min="6" max="6" width="23.8515625" style="127" customWidth="1"/>
    <col min="7" max="7" width="8.7109375" style="127" customWidth="1"/>
    <col min="8" max="8" width="11.28125" style="127" customWidth="1"/>
    <col min="9" max="9" width="5.7109375" style="127" customWidth="1"/>
    <col min="10" max="10" width="12.28125" style="127" customWidth="1"/>
    <col min="11" max="11" width="6.8515625" style="127" customWidth="1"/>
    <col min="12" max="12" width="10.28125" style="127" customWidth="1"/>
    <col min="13" max="17" width="8.7109375" style="127" customWidth="1"/>
    <col min="18" max="18" width="9.8515625" style="127" customWidth="1"/>
    <col min="19" max="16384" width="8.7109375" style="127" customWidth="1"/>
  </cols>
  <sheetData>
    <row r="1" spans="1:12" ht="24" customHeight="1">
      <c r="A1" s="157"/>
      <c r="B1" s="157"/>
      <c r="C1" s="157"/>
      <c r="D1" s="157"/>
      <c r="E1" s="158"/>
      <c r="F1" s="159"/>
      <c r="G1" s="159"/>
      <c r="H1" s="126"/>
      <c r="J1" s="126"/>
      <c r="L1" s="126"/>
    </row>
    <row r="2" spans="1:12" ht="12.75">
      <c r="A2" s="157"/>
      <c r="B2" s="157"/>
      <c r="C2" s="157"/>
      <c r="D2" s="157"/>
      <c r="E2" s="158"/>
      <c r="F2" s="158"/>
      <c r="G2" s="159"/>
      <c r="H2" s="126"/>
      <c r="J2" s="126"/>
      <c r="L2" s="126"/>
    </row>
    <row r="3" spans="1:7" s="54" customFormat="1" ht="102.75" customHeight="1">
      <c r="A3" s="259"/>
      <c r="B3" s="260"/>
      <c r="C3" s="260"/>
      <c r="D3" s="260"/>
      <c r="E3" s="260"/>
      <c r="F3" s="260"/>
      <c r="G3" s="260"/>
    </row>
    <row r="4" spans="1:7" s="128" customFormat="1" ht="27" customHeight="1">
      <c r="A4" s="262" t="s">
        <v>145</v>
      </c>
      <c r="B4" s="262"/>
      <c r="C4" s="262"/>
      <c r="D4" s="55"/>
      <c r="E4" s="55"/>
      <c r="F4" s="55"/>
      <c r="G4" s="114"/>
    </row>
    <row r="5" spans="1:13" s="128" customFormat="1" ht="24.75" customHeight="1">
      <c r="A5" s="129" t="str">
        <f>'Mod. B-E Linea'!A7</f>
        <v>Dati di esercizio Anno 2015</v>
      </c>
      <c r="B5" s="130"/>
      <c r="C5" s="130"/>
      <c r="D5" s="130"/>
      <c r="E5" s="131"/>
      <c r="F5" s="131"/>
      <c r="H5" s="132" t="s">
        <v>168</v>
      </c>
      <c r="I5" s="133"/>
      <c r="J5" s="133"/>
      <c r="K5" s="134"/>
      <c r="L5" s="134"/>
      <c r="M5" s="134"/>
    </row>
    <row r="6" spans="1:6" s="128" customFormat="1" ht="23.25" customHeight="1">
      <c r="A6" s="269"/>
      <c r="B6" s="269"/>
      <c r="C6" s="269"/>
      <c r="D6" s="269"/>
      <c r="E6" s="263"/>
      <c r="F6" s="136"/>
    </row>
    <row r="7" spans="1:6" s="128" customFormat="1" ht="30" customHeight="1">
      <c r="A7" s="114" t="s">
        <v>29</v>
      </c>
      <c r="B7" s="264">
        <f>Autocertificazione!D10</f>
        <v>0</v>
      </c>
      <c r="C7" s="265"/>
      <c r="D7" s="265"/>
      <c r="E7" s="266"/>
      <c r="F7" s="138">
        <f>'Mod. B1 corsa semplice'!F7</f>
        <v>0</v>
      </c>
    </row>
    <row r="8" spans="1:6" s="128" customFormat="1" ht="30" customHeight="1">
      <c r="A8" s="114" t="s">
        <v>31</v>
      </c>
      <c r="B8" s="267">
        <f>'Mod. B-E Linea'!C10</f>
        <v>0</v>
      </c>
      <c r="C8" s="267"/>
      <c r="D8" s="267"/>
      <c r="E8" s="267"/>
      <c r="F8" s="131"/>
    </row>
    <row r="9" spans="1:6" s="128" customFormat="1" ht="30" customHeight="1">
      <c r="A9" s="114" t="s">
        <v>32</v>
      </c>
      <c r="B9" s="267">
        <f>'Mod. B-E Linea'!C11</f>
        <v>0</v>
      </c>
      <c r="C9" s="267"/>
      <c r="D9" s="55"/>
      <c r="E9" s="114"/>
      <c r="F9" s="140">
        <f>'Mod. B-E Linea'!G7</f>
        <v>0</v>
      </c>
    </row>
    <row r="10" spans="1:6" s="128" customFormat="1" ht="25.5" customHeight="1">
      <c r="A10" s="263"/>
      <c r="B10" s="263"/>
      <c r="C10" s="135"/>
      <c r="D10" s="114"/>
      <c r="E10" s="114"/>
      <c r="F10" s="114"/>
    </row>
    <row r="11" spans="1:8" s="128" customFormat="1" ht="38.25">
      <c r="A11" s="276" t="str">
        <f>'Mod. B-E Linea'!C34</f>
        <v>Abbonamento settimanale da 12 corse sc. 20%</v>
      </c>
      <c r="B11" s="276"/>
      <c r="C11" s="276"/>
      <c r="D11" s="276"/>
      <c r="E11" s="276"/>
      <c r="F11" s="276"/>
      <c r="H11" s="141" t="s">
        <v>127</v>
      </c>
    </row>
    <row r="12" spans="1:12" s="128" customFormat="1" ht="25.5" customHeight="1">
      <c r="A12" s="257" t="s">
        <v>128</v>
      </c>
      <c r="B12" s="258"/>
      <c r="C12" s="85" t="s">
        <v>51</v>
      </c>
      <c r="D12" s="85" t="s">
        <v>129</v>
      </c>
      <c r="E12" s="85" t="s">
        <v>53</v>
      </c>
      <c r="F12" s="85" t="s">
        <v>54</v>
      </c>
      <c r="H12" s="141"/>
      <c r="J12" s="274" t="s">
        <v>143</v>
      </c>
      <c r="L12" s="143" t="s">
        <v>135</v>
      </c>
    </row>
    <row r="13" spans="1:18" s="128" customFormat="1" ht="17.25" customHeight="1">
      <c r="A13" s="85" t="s">
        <v>131</v>
      </c>
      <c r="B13" s="85" t="s">
        <v>132</v>
      </c>
      <c r="C13" s="85"/>
      <c r="D13" s="85"/>
      <c r="E13" s="85" t="s">
        <v>133</v>
      </c>
      <c r="F13" s="84"/>
      <c r="H13" s="142" t="s">
        <v>134</v>
      </c>
      <c r="J13" s="275"/>
      <c r="R13" s="143"/>
    </row>
    <row r="14" spans="1:6" s="128" customFormat="1" ht="15" customHeight="1">
      <c r="A14" s="85"/>
      <c r="B14" s="85"/>
      <c r="C14" s="85" t="s">
        <v>57</v>
      </c>
      <c r="D14" s="85" t="s">
        <v>57</v>
      </c>
      <c r="E14" s="85" t="s">
        <v>57</v>
      </c>
      <c r="F14" s="85" t="s">
        <v>58</v>
      </c>
    </row>
    <row r="15" spans="1:18" s="128" customFormat="1" ht="15" customHeight="1">
      <c r="A15" s="85">
        <v>0</v>
      </c>
      <c r="B15" s="85">
        <v>10</v>
      </c>
      <c r="C15" s="144"/>
      <c r="D15" s="145">
        <f aca="true" t="shared" si="0" ref="D15:D37">IF($F$9&gt;=$A15,IF(B15&lt;&gt;0,C15*$L$15,0))</f>
        <v>0</v>
      </c>
      <c r="E15" s="145">
        <f>IF(AND($F$9&gt;=$B15,C15&lt;&gt;0),D15*$H15,D15*$F$9)</f>
        <v>0</v>
      </c>
      <c r="F15" s="146">
        <f aca="true" t="shared" si="1" ref="F15:F37">IF($F$9&gt;=$A15,IF(D15&lt;&gt;0,C15*J15,0))</f>
        <v>0</v>
      </c>
      <c r="H15" s="147">
        <v>10</v>
      </c>
      <c r="J15" s="168">
        <v>8.5</v>
      </c>
      <c r="L15" s="128">
        <v>12</v>
      </c>
      <c r="N15" s="149"/>
      <c r="O15" s="150"/>
      <c r="R15" s="150"/>
    </row>
    <row r="16" spans="1:18" s="128" customFormat="1" ht="15" customHeight="1">
      <c r="A16" s="85">
        <f aca="true" t="shared" si="2" ref="A16:A37">B15</f>
        <v>10</v>
      </c>
      <c r="B16" s="85">
        <v>15</v>
      </c>
      <c r="C16" s="144"/>
      <c r="D16" s="145" t="b">
        <f t="shared" si="0"/>
        <v>0</v>
      </c>
      <c r="E16" s="145" t="b">
        <f aca="true" t="shared" si="3" ref="E16:E37">IF($F$9&gt;=$A16,IF(C16&lt;&gt;0,D16*$H16,0))</f>
        <v>0</v>
      </c>
      <c r="F16" s="146" t="b">
        <f t="shared" si="1"/>
        <v>0</v>
      </c>
      <c r="H16" s="147">
        <f aca="true" t="shared" si="4" ref="H16:H37">IF($F$9&gt;=A17,(B16-B15)/2+B15,$F$9)</f>
        <v>0</v>
      </c>
      <c r="J16" s="168">
        <v>11.5</v>
      </c>
      <c r="N16" s="149"/>
      <c r="O16" s="150"/>
      <c r="R16" s="150"/>
    </row>
    <row r="17" spans="1:18" s="128" customFormat="1" ht="15" customHeight="1">
      <c r="A17" s="85">
        <f t="shared" si="2"/>
        <v>15</v>
      </c>
      <c r="B17" s="85">
        <v>20</v>
      </c>
      <c r="C17" s="144"/>
      <c r="D17" s="145" t="b">
        <f t="shared" si="0"/>
        <v>0</v>
      </c>
      <c r="E17" s="145" t="b">
        <f t="shared" si="3"/>
        <v>0</v>
      </c>
      <c r="F17" s="146" t="b">
        <f t="shared" si="1"/>
        <v>0</v>
      </c>
      <c r="H17" s="147">
        <f t="shared" si="4"/>
        <v>0</v>
      </c>
      <c r="J17" s="168">
        <v>15</v>
      </c>
      <c r="N17" s="149"/>
      <c r="O17" s="150"/>
      <c r="R17" s="150"/>
    </row>
    <row r="18" spans="1:18" s="128" customFormat="1" ht="15" customHeight="1">
      <c r="A18" s="85">
        <f t="shared" si="2"/>
        <v>20</v>
      </c>
      <c r="B18" s="85">
        <v>25</v>
      </c>
      <c r="C18" s="144"/>
      <c r="D18" s="145" t="b">
        <f t="shared" si="0"/>
        <v>0</v>
      </c>
      <c r="E18" s="145" t="b">
        <f t="shared" si="3"/>
        <v>0</v>
      </c>
      <c r="F18" s="146" t="b">
        <f t="shared" si="1"/>
        <v>0</v>
      </c>
      <c r="H18" s="147">
        <f t="shared" si="4"/>
        <v>0</v>
      </c>
      <c r="J18" s="168">
        <v>18</v>
      </c>
      <c r="N18" s="149"/>
      <c r="O18" s="150"/>
      <c r="R18" s="150"/>
    </row>
    <row r="19" spans="1:18" s="128" customFormat="1" ht="15" customHeight="1">
      <c r="A19" s="85">
        <f t="shared" si="2"/>
        <v>25</v>
      </c>
      <c r="B19" s="85">
        <v>30</v>
      </c>
      <c r="C19" s="144"/>
      <c r="D19" s="145" t="b">
        <f t="shared" si="0"/>
        <v>0</v>
      </c>
      <c r="E19" s="145" t="b">
        <f t="shared" si="3"/>
        <v>0</v>
      </c>
      <c r="F19" s="146" t="b">
        <f t="shared" si="1"/>
        <v>0</v>
      </c>
      <c r="H19" s="147">
        <f t="shared" si="4"/>
        <v>0</v>
      </c>
      <c r="J19" s="168">
        <v>21.5</v>
      </c>
      <c r="N19" s="149"/>
      <c r="O19" s="150"/>
      <c r="R19" s="150"/>
    </row>
    <row r="20" spans="1:18" s="128" customFormat="1" ht="15" customHeight="1">
      <c r="A20" s="85">
        <f t="shared" si="2"/>
        <v>30</v>
      </c>
      <c r="B20" s="85">
        <v>40</v>
      </c>
      <c r="C20" s="144"/>
      <c r="D20" s="145" t="b">
        <f t="shared" si="0"/>
        <v>0</v>
      </c>
      <c r="E20" s="145" t="b">
        <f t="shared" si="3"/>
        <v>0</v>
      </c>
      <c r="F20" s="146" t="b">
        <f t="shared" si="1"/>
        <v>0</v>
      </c>
      <c r="H20" s="147">
        <f t="shared" si="4"/>
        <v>0</v>
      </c>
      <c r="J20" s="168">
        <v>26</v>
      </c>
      <c r="N20" s="149"/>
      <c r="O20" s="150"/>
      <c r="R20" s="150"/>
    </row>
    <row r="21" spans="1:18" s="128" customFormat="1" ht="15" customHeight="1">
      <c r="A21" s="85">
        <f t="shared" si="2"/>
        <v>40</v>
      </c>
      <c r="B21" s="85">
        <v>50</v>
      </c>
      <c r="C21" s="144"/>
      <c r="D21" s="145" t="b">
        <f t="shared" si="0"/>
        <v>0</v>
      </c>
      <c r="E21" s="145" t="b">
        <f t="shared" si="3"/>
        <v>0</v>
      </c>
      <c r="F21" s="146" t="b">
        <f t="shared" si="1"/>
        <v>0</v>
      </c>
      <c r="H21" s="147">
        <f t="shared" si="4"/>
        <v>0</v>
      </c>
      <c r="J21" s="168">
        <v>33.5</v>
      </c>
      <c r="N21" s="149"/>
      <c r="O21" s="150"/>
      <c r="R21" s="150"/>
    </row>
    <row r="22" spans="1:18" s="128" customFormat="1" ht="15" customHeight="1">
      <c r="A22" s="85">
        <f t="shared" si="2"/>
        <v>50</v>
      </c>
      <c r="B22" s="85">
        <v>60</v>
      </c>
      <c r="C22" s="144"/>
      <c r="D22" s="145" t="b">
        <f t="shared" si="0"/>
        <v>0</v>
      </c>
      <c r="E22" s="145" t="b">
        <f t="shared" si="3"/>
        <v>0</v>
      </c>
      <c r="F22" s="146" t="b">
        <f t="shared" si="1"/>
        <v>0</v>
      </c>
      <c r="H22" s="147">
        <f t="shared" si="4"/>
        <v>0</v>
      </c>
      <c r="J22" s="168">
        <v>38.5</v>
      </c>
      <c r="N22" s="149"/>
      <c r="O22" s="150"/>
      <c r="R22" s="150"/>
    </row>
    <row r="23" spans="1:18" s="128" customFormat="1" ht="15" customHeight="1">
      <c r="A23" s="85">
        <f t="shared" si="2"/>
        <v>60</v>
      </c>
      <c r="B23" s="85">
        <v>70</v>
      </c>
      <c r="C23" s="144"/>
      <c r="D23" s="145" t="b">
        <f t="shared" si="0"/>
        <v>0</v>
      </c>
      <c r="E23" s="145" t="b">
        <f t="shared" si="3"/>
        <v>0</v>
      </c>
      <c r="F23" s="146" t="b">
        <f t="shared" si="1"/>
        <v>0</v>
      </c>
      <c r="H23" s="147">
        <f t="shared" si="4"/>
        <v>0</v>
      </c>
      <c r="J23" s="168">
        <v>48</v>
      </c>
      <c r="N23" s="149"/>
      <c r="O23" s="150"/>
      <c r="R23" s="150"/>
    </row>
    <row r="24" spans="1:18" s="128" customFormat="1" ht="15" customHeight="1">
      <c r="A24" s="85">
        <f t="shared" si="2"/>
        <v>70</v>
      </c>
      <c r="B24" s="85">
        <v>90</v>
      </c>
      <c r="C24" s="144"/>
      <c r="D24" s="145" t="b">
        <f t="shared" si="0"/>
        <v>0</v>
      </c>
      <c r="E24" s="145" t="b">
        <f t="shared" si="3"/>
        <v>0</v>
      </c>
      <c r="F24" s="146" t="b">
        <f t="shared" si="1"/>
        <v>0</v>
      </c>
      <c r="H24" s="147">
        <f t="shared" si="4"/>
        <v>0</v>
      </c>
      <c r="J24" s="168">
        <v>57.5</v>
      </c>
      <c r="N24" s="149"/>
      <c r="O24" s="150"/>
      <c r="R24" s="150"/>
    </row>
    <row r="25" spans="1:18" s="128" customFormat="1" ht="15" customHeight="1">
      <c r="A25" s="85">
        <f t="shared" si="2"/>
        <v>90</v>
      </c>
      <c r="B25" s="85">
        <v>110</v>
      </c>
      <c r="C25" s="144"/>
      <c r="D25" s="145" t="b">
        <f t="shared" si="0"/>
        <v>0</v>
      </c>
      <c r="E25" s="145" t="b">
        <f t="shared" si="3"/>
        <v>0</v>
      </c>
      <c r="F25" s="146" t="b">
        <f t="shared" si="1"/>
        <v>0</v>
      </c>
      <c r="H25" s="147">
        <f t="shared" si="4"/>
        <v>0</v>
      </c>
      <c r="J25" s="168">
        <v>67</v>
      </c>
      <c r="N25" s="149"/>
      <c r="O25" s="150"/>
      <c r="R25" s="150"/>
    </row>
    <row r="26" spans="1:18" s="128" customFormat="1" ht="15" customHeight="1">
      <c r="A26" s="85">
        <f t="shared" si="2"/>
        <v>110</v>
      </c>
      <c r="B26" s="85">
        <v>130</v>
      </c>
      <c r="C26" s="144"/>
      <c r="D26" s="145" t="b">
        <f t="shared" si="0"/>
        <v>0</v>
      </c>
      <c r="E26" s="145" t="b">
        <f t="shared" si="3"/>
        <v>0</v>
      </c>
      <c r="F26" s="146" t="b">
        <f t="shared" si="1"/>
        <v>0</v>
      </c>
      <c r="H26" s="147">
        <f t="shared" si="4"/>
        <v>0</v>
      </c>
      <c r="J26" s="168">
        <v>77</v>
      </c>
      <c r="N26" s="149"/>
      <c r="O26" s="150"/>
      <c r="R26" s="150"/>
    </row>
    <row r="27" spans="1:18" s="128" customFormat="1" ht="15" customHeight="1">
      <c r="A27" s="85">
        <f t="shared" si="2"/>
        <v>130</v>
      </c>
      <c r="B27" s="85">
        <v>150</v>
      </c>
      <c r="C27" s="144"/>
      <c r="D27" s="145" t="b">
        <f t="shared" si="0"/>
        <v>0</v>
      </c>
      <c r="E27" s="145" t="b">
        <f t="shared" si="3"/>
        <v>0</v>
      </c>
      <c r="F27" s="146" t="b">
        <f t="shared" si="1"/>
        <v>0</v>
      </c>
      <c r="H27" s="147">
        <f t="shared" si="4"/>
        <v>0</v>
      </c>
      <c r="J27" s="168">
        <v>91</v>
      </c>
      <c r="N27" s="149"/>
      <c r="O27" s="150"/>
      <c r="R27" s="150"/>
    </row>
    <row r="28" spans="1:18" s="128" customFormat="1" ht="15" customHeight="1">
      <c r="A28" s="85">
        <f t="shared" si="2"/>
        <v>150</v>
      </c>
      <c r="B28" s="85">
        <v>170</v>
      </c>
      <c r="C28" s="144"/>
      <c r="D28" s="145" t="b">
        <f t="shared" si="0"/>
        <v>0</v>
      </c>
      <c r="E28" s="145" t="b">
        <f t="shared" si="3"/>
        <v>0</v>
      </c>
      <c r="F28" s="146" t="b">
        <f t="shared" si="1"/>
        <v>0</v>
      </c>
      <c r="H28" s="147">
        <f t="shared" si="4"/>
        <v>0</v>
      </c>
      <c r="J28" s="168">
        <v>101</v>
      </c>
      <c r="N28" s="149"/>
      <c r="O28" s="150"/>
      <c r="R28" s="150"/>
    </row>
    <row r="29" spans="1:18" s="128" customFormat="1" ht="15" customHeight="1">
      <c r="A29" s="85">
        <f t="shared" si="2"/>
        <v>170</v>
      </c>
      <c r="B29" s="85">
        <v>190</v>
      </c>
      <c r="C29" s="144"/>
      <c r="D29" s="145" t="b">
        <f t="shared" si="0"/>
        <v>0</v>
      </c>
      <c r="E29" s="145" t="b">
        <f t="shared" si="3"/>
        <v>0</v>
      </c>
      <c r="F29" s="146" t="b">
        <f t="shared" si="1"/>
        <v>0</v>
      </c>
      <c r="H29" s="147">
        <f t="shared" si="4"/>
        <v>0</v>
      </c>
      <c r="J29" s="168">
        <v>110.5</v>
      </c>
      <c r="N29" s="149"/>
      <c r="O29" s="150"/>
      <c r="R29" s="150"/>
    </row>
    <row r="30" spans="1:18" s="128" customFormat="1" ht="15" customHeight="1">
      <c r="A30" s="85">
        <f t="shared" si="2"/>
        <v>190</v>
      </c>
      <c r="B30" s="85">
        <v>210</v>
      </c>
      <c r="C30" s="144"/>
      <c r="D30" s="145" t="b">
        <f t="shared" si="0"/>
        <v>0</v>
      </c>
      <c r="E30" s="145" t="b">
        <f t="shared" si="3"/>
        <v>0</v>
      </c>
      <c r="F30" s="146" t="b">
        <f t="shared" si="1"/>
        <v>0</v>
      </c>
      <c r="H30" s="147">
        <f t="shared" si="4"/>
        <v>0</v>
      </c>
      <c r="J30" s="168">
        <v>125</v>
      </c>
      <c r="N30" s="149"/>
      <c r="O30" s="150"/>
      <c r="R30" s="150"/>
    </row>
    <row r="31" spans="1:18" s="128" customFormat="1" ht="15" customHeight="1">
      <c r="A31" s="85">
        <f t="shared" si="2"/>
        <v>210</v>
      </c>
      <c r="B31" s="85">
        <v>230</v>
      </c>
      <c r="C31" s="144"/>
      <c r="D31" s="145" t="b">
        <f t="shared" si="0"/>
        <v>0</v>
      </c>
      <c r="E31" s="145" t="b">
        <f t="shared" si="3"/>
        <v>0</v>
      </c>
      <c r="F31" s="146" t="b">
        <f t="shared" si="1"/>
        <v>0</v>
      </c>
      <c r="H31" s="147">
        <f t="shared" si="4"/>
        <v>0</v>
      </c>
      <c r="J31" s="168">
        <v>134.5</v>
      </c>
      <c r="N31" s="149"/>
      <c r="O31" s="150"/>
      <c r="R31" s="150"/>
    </row>
    <row r="32" spans="1:18" s="128" customFormat="1" ht="15" customHeight="1">
      <c r="A32" s="85">
        <f t="shared" si="2"/>
        <v>230</v>
      </c>
      <c r="B32" s="85">
        <v>250</v>
      </c>
      <c r="C32" s="144"/>
      <c r="D32" s="145" t="b">
        <f t="shared" si="0"/>
        <v>0</v>
      </c>
      <c r="E32" s="145" t="b">
        <f t="shared" si="3"/>
        <v>0</v>
      </c>
      <c r="F32" s="146" t="b">
        <f t="shared" si="1"/>
        <v>0</v>
      </c>
      <c r="H32" s="147">
        <f t="shared" si="4"/>
        <v>0</v>
      </c>
      <c r="J32" s="168">
        <v>149</v>
      </c>
      <c r="N32" s="149"/>
      <c r="O32" s="150"/>
      <c r="R32" s="150"/>
    </row>
    <row r="33" spans="1:18" s="128" customFormat="1" ht="15" customHeight="1">
      <c r="A33" s="85">
        <f t="shared" si="2"/>
        <v>250</v>
      </c>
      <c r="B33" s="85">
        <v>270</v>
      </c>
      <c r="C33" s="144"/>
      <c r="D33" s="145" t="b">
        <f t="shared" si="0"/>
        <v>0</v>
      </c>
      <c r="E33" s="145" t="b">
        <f t="shared" si="3"/>
        <v>0</v>
      </c>
      <c r="F33" s="146" t="b">
        <f t="shared" si="1"/>
        <v>0</v>
      </c>
      <c r="H33" s="147">
        <f t="shared" si="4"/>
        <v>0</v>
      </c>
      <c r="J33" s="168">
        <v>158.5</v>
      </c>
      <c r="N33" s="149"/>
      <c r="O33" s="150"/>
      <c r="R33" s="150"/>
    </row>
    <row r="34" spans="1:18" s="128" customFormat="1" ht="15" customHeight="1">
      <c r="A34" s="85">
        <f t="shared" si="2"/>
        <v>270</v>
      </c>
      <c r="B34" s="85">
        <v>290</v>
      </c>
      <c r="C34" s="144"/>
      <c r="D34" s="145" t="b">
        <f t="shared" si="0"/>
        <v>0</v>
      </c>
      <c r="E34" s="145" t="b">
        <f t="shared" si="3"/>
        <v>0</v>
      </c>
      <c r="F34" s="146" t="b">
        <f t="shared" si="1"/>
        <v>0</v>
      </c>
      <c r="H34" s="147">
        <f t="shared" si="4"/>
        <v>0</v>
      </c>
      <c r="J34" s="168">
        <v>168</v>
      </c>
      <c r="N34" s="149"/>
      <c r="O34" s="150"/>
      <c r="R34" s="150"/>
    </row>
    <row r="35" spans="1:18" s="128" customFormat="1" ht="15" customHeight="1">
      <c r="A35" s="85">
        <f t="shared" si="2"/>
        <v>290</v>
      </c>
      <c r="B35" s="85">
        <v>310</v>
      </c>
      <c r="C35" s="144"/>
      <c r="D35" s="145" t="b">
        <f t="shared" si="0"/>
        <v>0</v>
      </c>
      <c r="E35" s="145" t="b">
        <f t="shared" si="3"/>
        <v>0</v>
      </c>
      <c r="F35" s="146" t="b">
        <f t="shared" si="1"/>
        <v>0</v>
      </c>
      <c r="H35" s="147">
        <f t="shared" si="4"/>
        <v>0</v>
      </c>
      <c r="J35" s="168">
        <v>182.5</v>
      </c>
      <c r="N35" s="149"/>
      <c r="O35" s="150"/>
      <c r="R35" s="150"/>
    </row>
    <row r="36" spans="1:18" s="128" customFormat="1" ht="15" customHeight="1">
      <c r="A36" s="85">
        <f t="shared" si="2"/>
        <v>310</v>
      </c>
      <c r="B36" s="85">
        <v>330</v>
      </c>
      <c r="C36" s="144"/>
      <c r="D36" s="145" t="b">
        <f t="shared" si="0"/>
        <v>0</v>
      </c>
      <c r="E36" s="145" t="b">
        <f t="shared" si="3"/>
        <v>0</v>
      </c>
      <c r="F36" s="146" t="b">
        <f t="shared" si="1"/>
        <v>0</v>
      </c>
      <c r="H36" s="147">
        <f t="shared" si="4"/>
        <v>0</v>
      </c>
      <c r="J36" s="168">
        <v>192</v>
      </c>
      <c r="N36" s="149"/>
      <c r="O36" s="150"/>
      <c r="R36" s="150"/>
    </row>
    <row r="37" spans="1:18" s="128" customFormat="1" ht="15" customHeight="1">
      <c r="A37" s="85">
        <f t="shared" si="2"/>
        <v>330</v>
      </c>
      <c r="B37" s="85">
        <v>350</v>
      </c>
      <c r="C37" s="144"/>
      <c r="D37" s="145" t="b">
        <f t="shared" si="0"/>
        <v>0</v>
      </c>
      <c r="E37" s="145" t="b">
        <f t="shared" si="3"/>
        <v>0</v>
      </c>
      <c r="F37" s="146" t="b">
        <f t="shared" si="1"/>
        <v>0</v>
      </c>
      <c r="H37" s="147">
        <f t="shared" si="4"/>
        <v>0</v>
      </c>
      <c r="J37" s="168">
        <v>201.5</v>
      </c>
      <c r="N37" s="149"/>
      <c r="O37" s="150"/>
      <c r="R37" s="150"/>
    </row>
    <row r="38" spans="1:6" s="128" customFormat="1" ht="23.25" customHeight="1">
      <c r="A38" s="254" t="s">
        <v>122</v>
      </c>
      <c r="B38" s="254"/>
      <c r="C38" s="152">
        <f>SUM(C15:C37)</f>
        <v>0</v>
      </c>
      <c r="D38" s="152">
        <f>SUM(D15:D37)</f>
        <v>0</v>
      </c>
      <c r="E38" s="152">
        <f>SUM(E15:E37)</f>
        <v>0</v>
      </c>
      <c r="F38" s="153">
        <f>SUM(F15:F37)</f>
        <v>0</v>
      </c>
    </row>
    <row r="39" spans="1:6" s="128" customFormat="1" ht="23.25" customHeight="1">
      <c r="A39" s="114"/>
      <c r="B39" s="114"/>
      <c r="C39" s="114"/>
      <c r="D39" s="114"/>
      <c r="E39" s="114"/>
      <c r="F39" s="114"/>
    </row>
    <row r="40" spans="1:6" s="54" customFormat="1" ht="15" customHeight="1">
      <c r="A40" s="51" t="s">
        <v>123</v>
      </c>
      <c r="B40" s="154">
        <f>Autocertificazione!B41</f>
        <v>0</v>
      </c>
      <c r="C40" s="111"/>
      <c r="D40" s="234" t="s">
        <v>124</v>
      </c>
      <c r="E40" s="235"/>
      <c r="F40" s="235"/>
    </row>
    <row r="41" spans="1:6" s="54" customFormat="1" ht="15" customHeight="1">
      <c r="A41" s="51"/>
      <c r="B41" s="155"/>
      <c r="C41" s="51"/>
      <c r="D41" s="234" t="s">
        <v>125</v>
      </c>
      <c r="E41" s="235"/>
      <c r="F41" s="235"/>
    </row>
    <row r="42" spans="1:7" s="54" customFormat="1" ht="15.75" customHeight="1">
      <c r="A42" s="51"/>
      <c r="B42" s="51"/>
      <c r="C42" s="51"/>
      <c r="D42" s="238"/>
      <c r="E42" s="239"/>
      <c r="F42" s="239"/>
      <c r="G42" s="113"/>
    </row>
    <row r="43" spans="1:6" s="54" customFormat="1" ht="14.25" customHeight="1">
      <c r="A43" s="51"/>
      <c r="B43" s="51"/>
      <c r="C43" s="51"/>
      <c r="D43" s="240"/>
      <c r="E43" s="240"/>
      <c r="F43" s="240"/>
    </row>
    <row r="44" spans="1:7" s="128" customFormat="1" ht="9" customHeight="1">
      <c r="A44" s="55"/>
      <c r="B44" s="55"/>
      <c r="C44" s="55"/>
      <c r="D44" s="55"/>
      <c r="E44" s="55"/>
      <c r="F44" s="55"/>
      <c r="G44" s="114"/>
    </row>
    <row r="45" spans="1:6" s="128" customFormat="1" ht="12.75">
      <c r="A45" s="114"/>
      <c r="B45" s="114"/>
      <c r="C45" s="114"/>
      <c r="D45" s="114"/>
      <c r="E45" s="114"/>
      <c r="F45" s="114"/>
    </row>
    <row r="46" spans="1:4" s="128" customFormat="1" ht="54.75" customHeight="1">
      <c r="A46" s="233" t="s">
        <v>136</v>
      </c>
      <c r="B46" s="233"/>
      <c r="C46" s="261"/>
      <c r="D46" s="261"/>
    </row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  <row r="93" s="128" customFormat="1" ht="12.75"/>
    <row r="94" s="128" customFormat="1" ht="12.75"/>
    <row r="95" s="128" customFormat="1" ht="12.75"/>
    <row r="96" s="128" customFormat="1" ht="12.75"/>
    <row r="97" s="128" customFormat="1" ht="12.75"/>
    <row r="98" s="128" customFormat="1" ht="12.75"/>
    <row r="99" s="128" customFormat="1" ht="12.75"/>
    <row r="100" s="128" customFormat="1" ht="12.75"/>
    <row r="101" s="128" customFormat="1" ht="12.75"/>
    <row r="102" s="128" customFormat="1" ht="12.75"/>
    <row r="103" s="128" customFormat="1" ht="12.75"/>
    <row r="104" s="128" customFormat="1" ht="12.75"/>
    <row r="105" s="128" customFormat="1" ht="12.75"/>
    <row r="106" s="128" customFormat="1" ht="12.75"/>
    <row r="107" s="128" customFormat="1" ht="12.75"/>
    <row r="108" s="128" customFormat="1" ht="12.75"/>
    <row r="109" s="128" customFormat="1" ht="12.75"/>
    <row r="110" s="128" customFormat="1" ht="12.75"/>
    <row r="111" s="128" customFormat="1" ht="12.75"/>
    <row r="112" s="128" customFormat="1" ht="12.75"/>
    <row r="113" s="128" customFormat="1" ht="12.75"/>
    <row r="114" s="128" customFormat="1" ht="12.75"/>
    <row r="115" s="128" customFormat="1" ht="12.75"/>
    <row r="116" s="128" customFormat="1" ht="12.75"/>
    <row r="117" s="128" customFormat="1" ht="12.75"/>
    <row r="118" s="128" customFormat="1" ht="12.75"/>
    <row r="119" s="128" customFormat="1" ht="12.75"/>
    <row r="120" s="128" customFormat="1" ht="12.75"/>
    <row r="121" s="128" customFormat="1" ht="12.75"/>
    <row r="122" s="128" customFormat="1" ht="12.75"/>
    <row r="123" s="128" customFormat="1" ht="12.75"/>
    <row r="124" s="128" customFormat="1" ht="12.75"/>
    <row r="125" s="128" customFormat="1" ht="12.75"/>
    <row r="126" s="128" customFormat="1" ht="12.75"/>
    <row r="127" s="128" customFormat="1" ht="12.75"/>
    <row r="128" s="128" customFormat="1" ht="12.75"/>
    <row r="129" s="128" customFormat="1" ht="12.75"/>
    <row r="130" s="128" customFormat="1" ht="12.75"/>
    <row r="131" s="128" customFormat="1" ht="12.75"/>
    <row r="132" s="128" customFormat="1" ht="12.75"/>
    <row r="133" s="128" customFormat="1" ht="12.75"/>
    <row r="134" s="128" customFormat="1" ht="12.75"/>
    <row r="135" s="128" customFormat="1" ht="12.75"/>
    <row r="136" s="128" customFormat="1" ht="12.75"/>
    <row r="137" s="128" customFormat="1" ht="12.75"/>
    <row r="138" s="128" customFormat="1" ht="12.75"/>
    <row r="139" s="128" customFormat="1" ht="12.75"/>
    <row r="140" s="128" customFormat="1" ht="12.75"/>
    <row r="141" s="128" customFormat="1" ht="12.75"/>
    <row r="142" s="128" customFormat="1" ht="12.75"/>
    <row r="143" s="128" customFormat="1" ht="12.75"/>
    <row r="144" s="128" customFormat="1" ht="12.75"/>
    <row r="145" s="128" customFormat="1" ht="12.75"/>
    <row r="146" s="128" customFormat="1" ht="12.75"/>
    <row r="147" s="128" customFormat="1" ht="12.75"/>
    <row r="148" s="128" customFormat="1" ht="12.75"/>
    <row r="149" s="128" customFormat="1" ht="12.75"/>
    <row r="150" s="128" customFormat="1" ht="12.75"/>
    <row r="151" s="128" customFormat="1" ht="12.75"/>
    <row r="152" s="128" customFormat="1" ht="12.75"/>
    <row r="153" s="128" customFormat="1" ht="12.75"/>
    <row r="154" s="128" customFormat="1" ht="12.75"/>
  </sheetData>
  <sheetProtection sheet="1" selectLockedCells="1"/>
  <mergeCells count="15">
    <mergeCell ref="A46:D46"/>
    <mergeCell ref="A10:B10"/>
    <mergeCell ref="B9:C9"/>
    <mergeCell ref="B8:E8"/>
    <mergeCell ref="D41:F41"/>
    <mergeCell ref="D42:F43"/>
    <mergeCell ref="D40:F40"/>
    <mergeCell ref="A38:B38"/>
    <mergeCell ref="J12:J13"/>
    <mergeCell ref="A3:G3"/>
    <mergeCell ref="A11:F11"/>
    <mergeCell ref="A12:B12"/>
    <mergeCell ref="A4:C4"/>
    <mergeCell ref="A6:E6"/>
    <mergeCell ref="B7:E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</dc:creator>
  <cp:keywords/>
  <dc:description/>
  <cp:lastModifiedBy>Nicola Puddu</cp:lastModifiedBy>
  <cp:lastPrinted>2016-03-21T08:55:31Z</cp:lastPrinted>
  <dcterms:created xsi:type="dcterms:W3CDTF">2013-03-12T12:14:24Z</dcterms:created>
  <dcterms:modified xsi:type="dcterms:W3CDTF">2016-04-11T08:51:45Z</dcterms:modified>
  <cp:category/>
  <cp:version/>
  <cp:contentType/>
  <cp:contentStatus/>
</cp:coreProperties>
</file>