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activeTab="1"/>
  </bookViews>
  <sheets>
    <sheet name="Main" sheetId="1" r:id="rId1"/>
    <sheet name="INPUT" sheetId="2" r:id="rId2"/>
  </sheets>
  <definedNames/>
  <calcPr fullCalcOnLoad="1"/>
</workbook>
</file>

<file path=xl/sharedStrings.xml><?xml version="1.0" encoding="utf-8"?>
<sst xmlns="http://schemas.openxmlformats.org/spreadsheetml/2006/main" count="110" uniqueCount="93">
  <si>
    <t>GUIDA ALL'UTILIZZO DELLA METODOLOGIA PER IL CALCOLO DEL PUNTEGGIO DA ASSEGNARE AI PROGETTI AMMESSI A FINANZIAMENTO POR-ASSE V-MISURA 6,2</t>
  </si>
  <si>
    <t>- Abbattimento tempo di percorrenza</t>
  </si>
  <si>
    <t>- Aumento % della qualità dei servizi offerti</t>
  </si>
  <si>
    <t>Priorità dovuta all'incidenza percentuale dell'investimento privato sul costo totale dell'opera</t>
  </si>
  <si>
    <t>Priorità dovuta all'inserimento del progetto in un PIT</t>
  </si>
  <si>
    <t>Percentuale di investimento Privato:</t>
  </si>
  <si>
    <t xml:space="preserve">a) </t>
  </si>
  <si>
    <t xml:space="preserve">1 - </t>
  </si>
  <si>
    <t xml:space="preserve">2 - </t>
  </si>
  <si>
    <t>Cantierabilità</t>
  </si>
  <si>
    <t xml:space="preserve">3 - </t>
  </si>
  <si>
    <t xml:space="preserve">b) </t>
  </si>
  <si>
    <t xml:space="preserve">c) </t>
  </si>
  <si>
    <t>Criteri di premialità assunti dal QCS e dal POR Sardegna relativamente agli obiettivi del sostegno dell'Intermodalità, della tutela ambientale e delle pari opportunità</t>
  </si>
  <si>
    <t xml:space="preserve">4 - </t>
  </si>
  <si>
    <t>Abbattimento deitempi di percorrenza e/o aumento percentuale della qualità dei servizi offerti rispetto alla situazione senza intervento</t>
  </si>
  <si>
    <t xml:space="preserve">5 - </t>
  </si>
  <si>
    <t xml:space="preserve">6 - </t>
  </si>
  <si>
    <t>Tutela ambientale, Riduzione dei fattori inquinanti e risparmio energetico</t>
  </si>
  <si>
    <t xml:space="preserve">7 - </t>
  </si>
  <si>
    <t>Tutela ambientale ed incidenza dei lavori sulle normali condizioni di accessibilità</t>
  </si>
  <si>
    <t xml:space="preserve">8 - </t>
  </si>
  <si>
    <t>Riduzione dei flussi su gomma (passeggeri o merci)</t>
  </si>
  <si>
    <t xml:space="preserve">9 - </t>
  </si>
  <si>
    <t>Perseguimento delle pari opportunità, particolarmente in favore dei diversamente abili</t>
  </si>
  <si>
    <t xml:space="preserve">10 - </t>
  </si>
  <si>
    <t>Capacità di innovazione del sistema</t>
  </si>
  <si>
    <t>-</t>
  </si>
  <si>
    <t>Valenza programmatica dell'Intervento</t>
  </si>
  <si>
    <t>Valenza Trasportistica ed Infrastrutturale, Analisi di Efficacia degli Interventi</t>
  </si>
  <si>
    <t>Valenza Programmatica dell'Intervento</t>
  </si>
  <si>
    <t>Funzionalità Infrastrutturale</t>
  </si>
  <si>
    <t>Rapporto Efficacia-Costi</t>
  </si>
  <si>
    <t>Intervento ricompreso nella programmazione regionale</t>
  </si>
  <si>
    <t>Intervento ricompreso nella programmazione comunale</t>
  </si>
  <si>
    <t>Procedure di appalto espletate entro 180gg</t>
  </si>
  <si>
    <t>Procedure di appalto espletate entro 240gg</t>
  </si>
  <si>
    <t>Procedure di appalto espletate entro 365gg</t>
  </si>
  <si>
    <t>Procedure di appalto espletate oltre 365gg</t>
  </si>
  <si>
    <t>Intervento di Completamento funzionale di un itinerario trasportistico</t>
  </si>
  <si>
    <t>Intervento di Proseguimento funzionale di un itinerario trasportistico</t>
  </si>
  <si>
    <t>a-1</t>
  </si>
  <si>
    <t>a-2</t>
  </si>
  <si>
    <t>a-3</t>
  </si>
  <si>
    <t>b-4,1</t>
  </si>
  <si>
    <t>b-4,2</t>
  </si>
  <si>
    <t>MEDIA</t>
  </si>
  <si>
    <t>c-6</t>
  </si>
  <si>
    <t>Molto elevato</t>
  </si>
  <si>
    <t>Significativo</t>
  </si>
  <si>
    <t>Non rilevante</t>
  </si>
  <si>
    <t>Elevato</t>
  </si>
  <si>
    <t>c-7</t>
  </si>
  <si>
    <t>Positivo</t>
  </si>
  <si>
    <t>c-8</t>
  </si>
  <si>
    <t>c-9</t>
  </si>
  <si>
    <t>c-10</t>
  </si>
  <si>
    <t>Intervento sperimentale di estremo interesse, suscettibile di rilevanti innovazioni estensibili ad altri territori</t>
  </si>
  <si>
    <t>Intervento fortemente innovativo</t>
  </si>
  <si>
    <t>Intervento attuativo di consolidate tecnologie di innovazione del sistema</t>
  </si>
  <si>
    <t>Intervento fondato su tecnologie mature, non particolarmente rilevanti ai fini dell'evoluzione del sistema</t>
  </si>
  <si>
    <t>%</t>
  </si>
  <si>
    <t>d-1</t>
  </si>
  <si>
    <t>Importo inferiore a 25Mln di euro</t>
  </si>
  <si>
    <t>Importo compreso fra 25 e 40Mln di Euro</t>
  </si>
  <si>
    <t>Importo superiore ai 40Mln di Euro</t>
  </si>
  <si>
    <t>d 3</t>
  </si>
  <si>
    <t>METODOLOGIA PER IL CALCOLO DEL PUNTEGGIO DA ASSEGNARE AI PROGETTI AMMESSI A FINANZIAMENTO POR - ASSE VI - MISURA 6.2</t>
  </si>
  <si>
    <t>Intervento ricompreso nella programmazione provinciale</t>
  </si>
  <si>
    <t>Intervento di ottimizzazione delle connessioni a nodi di interesse regionale o provinciale</t>
  </si>
  <si>
    <t>Intervento di ottimizzazione delle connessioni a nodi di interesse metropolitano</t>
  </si>
  <si>
    <t>Intervento di rilevante valenza locale</t>
  </si>
  <si>
    <t>Realizzazione "ex-novo" funzionale - Unico Intervento</t>
  </si>
  <si>
    <t>Molto positivo</t>
  </si>
  <si>
    <t>Medio</t>
  </si>
  <si>
    <t>Modesto</t>
  </si>
  <si>
    <t>L'intervento prevede l'utilizzo di accorgimenti/tecnologie innovative specificamente mirate alla minimizzazione degli effetti dell'handicap</t>
  </si>
  <si>
    <t>L'intervento è comprensivo di accorgimenti richiesti dalla normativa sulla eliminazione delle barriere architettoniche</t>
  </si>
  <si>
    <t>La tipologia d'intervento non consente rilevanti mutamenti in ordine alle problematiche delle persone diversamente abili</t>
  </si>
  <si>
    <t>Progetto inserito in un PIT</t>
  </si>
  <si>
    <t>Progetto di contesto in coerenza con le linee guida dei PIT</t>
  </si>
  <si>
    <t>Progetto che non possiede nessuna di tali caratteristiche</t>
  </si>
  <si>
    <t>Basso</t>
  </si>
  <si>
    <t>Non significativo</t>
  </si>
  <si>
    <r>
      <t>S</t>
    </r>
    <r>
      <rPr>
        <sz val="9"/>
        <rFont val="Arial"/>
        <family val="0"/>
      </rPr>
      <t>ignificativo momento di ammodernamento e razionalizzazione delle gestioni</t>
    </r>
  </si>
  <si>
    <t>Costo Opera</t>
  </si>
  <si>
    <t>Massimizzazione dell'efficacia del Programma ed equilibrata distribuzione delle risorse</t>
  </si>
  <si>
    <t>PUNTEGGIO TOTALE</t>
  </si>
  <si>
    <t>Proseguimento/Completamento funzionale di un itinerario trasportistico in corso di esecuzione nel precedente periodo programmatico, già oggetto di rendicontazione ai fini POR</t>
  </si>
  <si>
    <t>Lotto o Stralcio funzionale di interventi più ampi</t>
  </si>
  <si>
    <r>
      <t xml:space="preserve">Per l'utilizzo del file è necessario un semplice click sulle celle bordate di </t>
    </r>
    <r>
      <rPr>
        <b/>
        <sz val="10"/>
        <rFont val="Arial"/>
        <family val="2"/>
      </rPr>
      <t>nero</t>
    </r>
    <r>
      <rPr>
        <sz val="10"/>
        <rFont val="Arial"/>
        <family val="0"/>
      </rPr>
      <t xml:space="preserve"> nel foglio "INPUT". Il "click" su una di queste celle farà apparire un pulsante che comanda un menu a discesa con le opzioni disponibili per la voce selezionata; è sufficiente premere il pulsante e poi cliccare sulla opzione più corretta fra quelle disponibili.</t>
    </r>
  </si>
  <si>
    <t>Criteri di Priorità dovuti al Costo Totale dell'Opera, alla partecipazione di capitale privato e al suo inserimento in un PIT</t>
  </si>
  <si>
    <t>d)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</si>
</sst>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8"/>
      <color indexed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2" fontId="1" fillId="0" borderId="0" xfId="0" applyNumberFormat="1" applyFont="1" applyAlignment="1">
      <alignment horizontal="right"/>
    </xf>
    <xf numFmtId="170" fontId="3" fillId="0" borderId="2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2" fontId="3" fillId="0" borderId="2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170" fontId="2" fillId="0" borderId="1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 applyProtection="1">
      <alignment/>
      <protection locked="0"/>
    </xf>
    <xf numFmtId="0" fontId="2" fillId="0" borderId="0" xfId="0" applyFont="1" applyAlignment="1">
      <alignment vertical="distributed"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Alignment="1">
      <alignment horizontal="center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9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1" xfId="0" applyFont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1" fillId="0" borderId="0" xfId="0" applyNumberFormat="1" applyFont="1" applyAlignment="1">
      <alignment horizontal="right" vertical="center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4:I29"/>
  <sheetViews>
    <sheetView showGridLines="0" showRowColHeaders="0" workbookViewId="0" topLeftCell="A1">
      <selection activeCell="A1" sqref="A1"/>
    </sheetView>
  </sheetViews>
  <sheetFormatPr defaultColWidth="9.140625" defaultRowHeight="12.75"/>
  <sheetData>
    <row r="4" spans="2:9" ht="12.75">
      <c r="B4" s="32" t="s">
        <v>0</v>
      </c>
      <c r="C4" s="32"/>
      <c r="D4" s="32"/>
      <c r="E4" s="32"/>
      <c r="F4" s="32"/>
      <c r="G4" s="32"/>
      <c r="H4" s="32"/>
      <c r="I4" s="32"/>
    </row>
    <row r="5" spans="2:9" ht="12.75">
      <c r="B5" s="32"/>
      <c r="C5" s="32"/>
      <c r="D5" s="32"/>
      <c r="E5" s="32"/>
      <c r="F5" s="32"/>
      <c r="G5" s="32"/>
      <c r="H5" s="32"/>
      <c r="I5" s="32"/>
    </row>
    <row r="6" spans="2:9" ht="12.75">
      <c r="B6" s="32"/>
      <c r="C6" s="32"/>
      <c r="D6" s="32"/>
      <c r="E6" s="32"/>
      <c r="F6" s="32"/>
      <c r="G6" s="32"/>
      <c r="H6" s="32"/>
      <c r="I6" s="32"/>
    </row>
    <row r="7" ht="13.5" thickBot="1"/>
    <row r="8" spans="2:9" ht="12.75">
      <c r="B8" s="33" t="s">
        <v>90</v>
      </c>
      <c r="C8" s="34"/>
      <c r="D8" s="34"/>
      <c r="E8" s="34"/>
      <c r="F8" s="34"/>
      <c r="G8" s="34"/>
      <c r="H8" s="34"/>
      <c r="I8" s="35"/>
    </row>
    <row r="9" spans="2:9" ht="12.75">
      <c r="B9" s="36"/>
      <c r="C9" s="37"/>
      <c r="D9" s="37"/>
      <c r="E9" s="37"/>
      <c r="F9" s="37"/>
      <c r="G9" s="37"/>
      <c r="H9" s="37"/>
      <c r="I9" s="38"/>
    </row>
    <row r="10" spans="2:9" ht="12.75">
      <c r="B10" s="36"/>
      <c r="C10" s="37"/>
      <c r="D10" s="37"/>
      <c r="E10" s="37"/>
      <c r="F10" s="37"/>
      <c r="G10" s="37"/>
      <c r="H10" s="37"/>
      <c r="I10" s="38"/>
    </row>
    <row r="11" spans="2:9" ht="12.75">
      <c r="B11" s="36"/>
      <c r="C11" s="37"/>
      <c r="D11" s="37"/>
      <c r="E11" s="37"/>
      <c r="F11" s="37"/>
      <c r="G11" s="37"/>
      <c r="H11" s="37"/>
      <c r="I11" s="38"/>
    </row>
    <row r="12" spans="2:9" ht="12.75">
      <c r="B12" s="36"/>
      <c r="C12" s="37"/>
      <c r="D12" s="37"/>
      <c r="E12" s="37"/>
      <c r="F12" s="37"/>
      <c r="G12" s="37"/>
      <c r="H12" s="37"/>
      <c r="I12" s="38"/>
    </row>
    <row r="13" spans="2:9" ht="12.75">
      <c r="B13" s="36"/>
      <c r="C13" s="37"/>
      <c r="D13" s="37"/>
      <c r="E13" s="37"/>
      <c r="F13" s="37"/>
      <c r="G13" s="37"/>
      <c r="H13" s="37"/>
      <c r="I13" s="38"/>
    </row>
    <row r="14" spans="2:9" ht="12.75">
      <c r="B14" s="36"/>
      <c r="C14" s="37"/>
      <c r="D14" s="37"/>
      <c r="E14" s="37"/>
      <c r="F14" s="37"/>
      <c r="G14" s="37"/>
      <c r="H14" s="37"/>
      <c r="I14" s="38"/>
    </row>
    <row r="15" spans="2:9" ht="12.75">
      <c r="B15" s="36"/>
      <c r="C15" s="37"/>
      <c r="D15" s="37"/>
      <c r="E15" s="37"/>
      <c r="F15" s="37"/>
      <c r="G15" s="37"/>
      <c r="H15" s="37"/>
      <c r="I15" s="38"/>
    </row>
    <row r="16" spans="2:9" ht="12.75">
      <c r="B16" s="36"/>
      <c r="C16" s="37"/>
      <c r="D16" s="37"/>
      <c r="E16" s="37"/>
      <c r="F16" s="37"/>
      <c r="G16" s="37"/>
      <c r="H16" s="37"/>
      <c r="I16" s="38"/>
    </row>
    <row r="17" spans="2:9" ht="12.75">
      <c r="B17" s="36"/>
      <c r="C17" s="37"/>
      <c r="D17" s="37"/>
      <c r="E17" s="37"/>
      <c r="F17" s="37"/>
      <c r="G17" s="37"/>
      <c r="H17" s="37"/>
      <c r="I17" s="38"/>
    </row>
    <row r="18" spans="2:9" ht="12.75">
      <c r="B18" s="36"/>
      <c r="C18" s="37"/>
      <c r="D18" s="37"/>
      <c r="E18" s="37"/>
      <c r="F18" s="37"/>
      <c r="G18" s="37"/>
      <c r="H18" s="37"/>
      <c r="I18" s="38"/>
    </row>
    <row r="19" spans="2:9" ht="12.75">
      <c r="B19" s="36"/>
      <c r="C19" s="37"/>
      <c r="D19" s="37"/>
      <c r="E19" s="37"/>
      <c r="F19" s="37"/>
      <c r="G19" s="37"/>
      <c r="H19" s="37"/>
      <c r="I19" s="38"/>
    </row>
    <row r="20" spans="2:9" ht="12.75">
      <c r="B20" s="36"/>
      <c r="C20" s="37"/>
      <c r="D20" s="37"/>
      <c r="E20" s="37"/>
      <c r="F20" s="37"/>
      <c r="G20" s="37"/>
      <c r="H20" s="37"/>
      <c r="I20" s="38"/>
    </row>
    <row r="21" spans="2:9" ht="12.75">
      <c r="B21" s="36"/>
      <c r="C21" s="37"/>
      <c r="D21" s="37"/>
      <c r="E21" s="37"/>
      <c r="F21" s="37"/>
      <c r="G21" s="37"/>
      <c r="H21" s="37"/>
      <c r="I21" s="38"/>
    </row>
    <row r="22" spans="2:9" ht="12.75">
      <c r="B22" s="36"/>
      <c r="C22" s="37"/>
      <c r="D22" s="37"/>
      <c r="E22" s="37"/>
      <c r="F22" s="37"/>
      <c r="G22" s="37"/>
      <c r="H22" s="37"/>
      <c r="I22" s="38"/>
    </row>
    <row r="23" spans="2:9" ht="12.75">
      <c r="B23" s="36"/>
      <c r="C23" s="37"/>
      <c r="D23" s="37"/>
      <c r="E23" s="37"/>
      <c r="F23" s="37"/>
      <c r="G23" s="37"/>
      <c r="H23" s="37"/>
      <c r="I23" s="38"/>
    </row>
    <row r="24" spans="2:9" ht="12.75">
      <c r="B24" s="36"/>
      <c r="C24" s="37"/>
      <c r="D24" s="37"/>
      <c r="E24" s="37"/>
      <c r="F24" s="37"/>
      <c r="G24" s="37"/>
      <c r="H24" s="37"/>
      <c r="I24" s="38"/>
    </row>
    <row r="25" spans="2:9" ht="12.75">
      <c r="B25" s="36"/>
      <c r="C25" s="37"/>
      <c r="D25" s="37"/>
      <c r="E25" s="37"/>
      <c r="F25" s="37"/>
      <c r="G25" s="37"/>
      <c r="H25" s="37"/>
      <c r="I25" s="38"/>
    </row>
    <row r="26" spans="2:9" ht="12.75">
      <c r="B26" s="36"/>
      <c r="C26" s="37"/>
      <c r="D26" s="37"/>
      <c r="E26" s="37"/>
      <c r="F26" s="37"/>
      <c r="G26" s="37"/>
      <c r="H26" s="37"/>
      <c r="I26" s="38"/>
    </row>
    <row r="27" spans="2:9" ht="12.75">
      <c r="B27" s="36"/>
      <c r="C27" s="37"/>
      <c r="D27" s="37"/>
      <c r="E27" s="37"/>
      <c r="F27" s="37"/>
      <c r="G27" s="37"/>
      <c r="H27" s="37"/>
      <c r="I27" s="38"/>
    </row>
    <row r="28" spans="2:9" ht="12.75">
      <c r="B28" s="36"/>
      <c r="C28" s="37"/>
      <c r="D28" s="37"/>
      <c r="E28" s="37"/>
      <c r="F28" s="37"/>
      <c r="G28" s="37"/>
      <c r="H28" s="37"/>
      <c r="I28" s="38"/>
    </row>
    <row r="29" spans="2:9" ht="13.5" thickBot="1">
      <c r="B29" s="39"/>
      <c r="C29" s="40"/>
      <c r="D29" s="40"/>
      <c r="E29" s="40"/>
      <c r="F29" s="40"/>
      <c r="G29" s="40"/>
      <c r="H29" s="40"/>
      <c r="I29" s="41"/>
    </row>
  </sheetData>
  <mergeCells count="2">
    <mergeCell ref="B4:I6"/>
    <mergeCell ref="B8:I2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AB88"/>
  <sheetViews>
    <sheetView showGridLines="0" tabSelected="1" zoomScaleSheetLayoutView="100" workbookViewId="0" topLeftCell="A53">
      <selection activeCell="D73" sqref="D73:G73"/>
    </sheetView>
  </sheetViews>
  <sheetFormatPr defaultColWidth="9.140625" defaultRowHeight="12.75"/>
  <cols>
    <col min="1" max="3" width="3.7109375" style="0" customWidth="1"/>
    <col min="4" max="4" width="12.8515625" style="0" customWidth="1"/>
    <col min="8" max="8" width="15.8515625" style="0" customWidth="1"/>
    <col min="9" max="9" width="6.7109375" style="0" customWidth="1"/>
    <col min="10" max="10" width="8.140625" style="0" customWidth="1"/>
    <col min="20" max="28" width="8.8515625" style="0" hidden="1" customWidth="1"/>
  </cols>
  <sheetData>
    <row r="1" spans="1:10" ht="12.75" customHeight="1">
      <c r="A1" s="58" t="s">
        <v>67</v>
      </c>
      <c r="B1" s="59"/>
      <c r="C1" s="59"/>
      <c r="D1" s="59"/>
      <c r="E1" s="59"/>
      <c r="F1" s="59"/>
      <c r="G1" s="59"/>
      <c r="H1" s="59"/>
      <c r="I1" s="59"/>
      <c r="J1" s="60"/>
    </row>
    <row r="2" spans="1:10" ht="13.5" thickBot="1">
      <c r="A2" s="61"/>
      <c r="B2" s="62"/>
      <c r="C2" s="62"/>
      <c r="D2" s="62"/>
      <c r="E2" s="62"/>
      <c r="F2" s="62"/>
      <c r="G2" s="62"/>
      <c r="H2" s="62"/>
      <c r="I2" s="62"/>
      <c r="J2" s="63"/>
    </row>
    <row r="4" spans="1:9" ht="12.75">
      <c r="A4" s="3" t="s">
        <v>6</v>
      </c>
      <c r="B4" s="64" t="s">
        <v>28</v>
      </c>
      <c r="C4" s="64"/>
      <c r="D4" s="64"/>
      <c r="E4" s="64"/>
      <c r="F4" s="64"/>
      <c r="G4" s="64"/>
      <c r="H4" s="64"/>
      <c r="I4" s="64"/>
    </row>
    <row r="5" spans="1:28" ht="12.75">
      <c r="A5" s="4"/>
      <c r="B5" s="4"/>
      <c r="C5" s="4"/>
      <c r="D5" s="4"/>
      <c r="E5" s="4"/>
      <c r="F5" s="4"/>
      <c r="G5" s="4"/>
      <c r="H5" s="4"/>
      <c r="I5" s="4"/>
      <c r="J5" s="4"/>
      <c r="T5" s="24"/>
      <c r="U5" s="24"/>
      <c r="V5" s="24"/>
      <c r="W5" s="24"/>
      <c r="X5" s="24"/>
      <c r="Y5" s="24"/>
      <c r="Z5" s="24"/>
      <c r="AA5" s="24"/>
      <c r="AB5" s="24" t="s">
        <v>41</v>
      </c>
    </row>
    <row r="6" spans="1:28" ht="12.75">
      <c r="A6" s="4"/>
      <c r="B6" s="16"/>
      <c r="C6" s="16"/>
      <c r="D6" s="16"/>
      <c r="E6" s="16"/>
      <c r="F6" s="16"/>
      <c r="G6" s="4"/>
      <c r="H6" s="4"/>
      <c r="I6" s="4"/>
      <c r="J6" s="4"/>
      <c r="T6" s="24" t="s">
        <v>33</v>
      </c>
      <c r="U6" s="24"/>
      <c r="V6" s="24"/>
      <c r="W6" s="24"/>
      <c r="X6" s="24"/>
      <c r="Y6" s="24"/>
      <c r="Z6" s="24"/>
      <c r="AA6" s="24"/>
      <c r="AB6" s="25">
        <v>1.25</v>
      </c>
    </row>
    <row r="7" spans="1:28" ht="13.5" thickBot="1">
      <c r="A7" s="4"/>
      <c r="B7" s="16" t="s">
        <v>7</v>
      </c>
      <c r="C7" s="16" t="s">
        <v>30</v>
      </c>
      <c r="D7" s="16"/>
      <c r="E7" s="16"/>
      <c r="F7" s="16"/>
      <c r="G7" s="4"/>
      <c r="H7" s="4"/>
      <c r="I7" s="4"/>
      <c r="J7" s="4"/>
      <c r="T7" s="24" t="s">
        <v>68</v>
      </c>
      <c r="U7" s="24"/>
      <c r="V7" s="24"/>
      <c r="W7" s="24"/>
      <c r="X7" s="24"/>
      <c r="Y7" s="24"/>
      <c r="Z7" s="24"/>
      <c r="AA7" s="24"/>
      <c r="AB7" s="25">
        <v>1.2</v>
      </c>
    </row>
    <row r="8" spans="1:28" ht="12.75" customHeight="1">
      <c r="A8" s="4"/>
      <c r="B8" s="4"/>
      <c r="C8" s="4"/>
      <c r="D8" s="42"/>
      <c r="E8" s="43"/>
      <c r="F8" s="43"/>
      <c r="G8" s="43"/>
      <c r="H8" s="44"/>
      <c r="I8" s="4"/>
      <c r="J8" s="51" t="str">
        <f>IF(D8=T6,AB6,IF(D8=T7,AB7,IF(D8=T8,AB8,IF(D8=T9,AB9,IF(D8=T10,AB10,IF(D8=T11,AB11,"NULL"))))))</f>
        <v>NULL</v>
      </c>
      <c r="T8" s="24" t="s">
        <v>34</v>
      </c>
      <c r="U8" s="24"/>
      <c r="V8" s="24"/>
      <c r="W8" s="24"/>
      <c r="X8" s="24"/>
      <c r="Y8" s="24"/>
      <c r="Z8" s="24"/>
      <c r="AA8" s="24"/>
      <c r="AB8" s="25">
        <v>1.15</v>
      </c>
    </row>
    <row r="9" spans="1:28" ht="13.5" thickBot="1">
      <c r="A9" s="4"/>
      <c r="B9" s="4"/>
      <c r="C9" s="4"/>
      <c r="D9" s="45"/>
      <c r="E9" s="46"/>
      <c r="F9" s="46"/>
      <c r="G9" s="46"/>
      <c r="H9" s="47"/>
      <c r="I9" s="4"/>
      <c r="J9" s="51"/>
      <c r="T9" s="24" t="s">
        <v>69</v>
      </c>
      <c r="U9" s="24"/>
      <c r="V9" s="24"/>
      <c r="W9" s="24"/>
      <c r="X9" s="24"/>
      <c r="Y9" s="24"/>
      <c r="Z9" s="24"/>
      <c r="AA9" s="24"/>
      <c r="AB9" s="25">
        <v>1.15</v>
      </c>
    </row>
    <row r="10" spans="1:28" ht="12.75">
      <c r="A10" s="4"/>
      <c r="B10" s="4"/>
      <c r="C10" s="4"/>
      <c r="D10" s="4"/>
      <c r="E10" s="4"/>
      <c r="F10" s="4"/>
      <c r="G10" s="4"/>
      <c r="H10" s="4"/>
      <c r="I10" s="4"/>
      <c r="J10" s="4"/>
      <c r="T10" s="24" t="s">
        <v>70</v>
      </c>
      <c r="U10" s="24"/>
      <c r="V10" s="24"/>
      <c r="W10" s="24"/>
      <c r="X10" s="24"/>
      <c r="Y10" s="24"/>
      <c r="Z10" s="24"/>
      <c r="AA10" s="24"/>
      <c r="AB10" s="25">
        <v>1.1</v>
      </c>
    </row>
    <row r="11" spans="1:28" ht="13.5" thickBot="1">
      <c r="A11" s="4"/>
      <c r="B11" s="16" t="s">
        <v>8</v>
      </c>
      <c r="C11" s="16" t="s">
        <v>9</v>
      </c>
      <c r="D11" s="16"/>
      <c r="E11" s="4"/>
      <c r="F11" s="4"/>
      <c r="G11" s="4"/>
      <c r="H11" s="4"/>
      <c r="I11" s="4"/>
      <c r="J11" s="4"/>
      <c r="T11" s="24" t="s">
        <v>71</v>
      </c>
      <c r="U11" s="24"/>
      <c r="V11" s="24"/>
      <c r="W11" s="24"/>
      <c r="X11" s="24"/>
      <c r="Y11" s="24"/>
      <c r="Z11" s="24"/>
      <c r="AA11" s="24"/>
      <c r="AB11" s="25">
        <v>1.05</v>
      </c>
    </row>
    <row r="12" spans="1:28" ht="13.5" thickBot="1">
      <c r="A12" s="4"/>
      <c r="B12" s="4"/>
      <c r="C12" s="4"/>
      <c r="D12" s="48"/>
      <c r="E12" s="65"/>
      <c r="F12" s="65"/>
      <c r="G12" s="65"/>
      <c r="H12" s="66"/>
      <c r="I12" s="4"/>
      <c r="J12" s="13" t="str">
        <f>IF(D12=T14,AB14,IF(D12=T15,AB15,IF(D12=T16,AB16,IF(D12=T17,AB17,"NULL"))))</f>
        <v>NULL</v>
      </c>
      <c r="T12" s="24"/>
      <c r="U12" s="24"/>
      <c r="V12" s="24"/>
      <c r="W12" s="24"/>
      <c r="X12" s="24"/>
      <c r="Y12" s="24"/>
      <c r="Z12" s="24"/>
      <c r="AA12" s="24"/>
      <c r="AB12" s="24"/>
    </row>
    <row r="13" spans="1:28" ht="12.75">
      <c r="A13" s="4"/>
      <c r="B13" s="4"/>
      <c r="C13" s="4"/>
      <c r="D13" s="4"/>
      <c r="E13" s="4"/>
      <c r="F13" s="4"/>
      <c r="G13" s="4"/>
      <c r="H13" s="4"/>
      <c r="I13" s="4"/>
      <c r="J13" s="4"/>
      <c r="T13" s="24"/>
      <c r="U13" s="24"/>
      <c r="V13" s="24"/>
      <c r="W13" s="24"/>
      <c r="X13" s="24"/>
      <c r="Y13" s="24"/>
      <c r="Z13" s="24"/>
      <c r="AA13" s="24"/>
      <c r="AB13" s="24" t="s">
        <v>42</v>
      </c>
    </row>
    <row r="14" spans="1:28" ht="13.5" thickBot="1">
      <c r="A14" s="4"/>
      <c r="B14" s="16" t="s">
        <v>10</v>
      </c>
      <c r="C14" s="16" t="s">
        <v>31</v>
      </c>
      <c r="D14" s="16"/>
      <c r="E14" s="16"/>
      <c r="F14" s="4"/>
      <c r="G14" s="4"/>
      <c r="H14" s="4"/>
      <c r="I14" s="4"/>
      <c r="J14" s="4"/>
      <c r="T14" s="24" t="s">
        <v>35</v>
      </c>
      <c r="U14" s="24"/>
      <c r="V14" s="24"/>
      <c r="W14" s="24"/>
      <c r="X14" s="24"/>
      <c r="Y14" s="24"/>
      <c r="Z14" s="24"/>
      <c r="AA14" s="24"/>
      <c r="AB14" s="25">
        <v>1.3</v>
      </c>
    </row>
    <row r="15" spans="1:28" ht="12.75" customHeight="1">
      <c r="A15" s="4"/>
      <c r="B15" s="4"/>
      <c r="C15" s="4"/>
      <c r="D15" s="42"/>
      <c r="E15" s="43"/>
      <c r="F15" s="43"/>
      <c r="G15" s="43"/>
      <c r="H15" s="44"/>
      <c r="I15" s="4"/>
      <c r="J15" s="51" t="str">
        <f>IF(D15=T23,AB23,IF(D15=T24,AB24,IF(D15=T25,AB25,IF(D15=T26,AB26,IF(D15=T27,AB27,"NULL")))))</f>
        <v>NULL</v>
      </c>
      <c r="T15" s="24" t="s">
        <v>36</v>
      </c>
      <c r="U15" s="24"/>
      <c r="V15" s="24"/>
      <c r="W15" s="24"/>
      <c r="X15" s="24"/>
      <c r="Y15" s="24"/>
      <c r="Z15" s="24"/>
      <c r="AA15" s="24"/>
      <c r="AB15" s="25">
        <v>1.2</v>
      </c>
    </row>
    <row r="16" spans="1:28" ht="12.75">
      <c r="A16" s="4"/>
      <c r="B16" s="4"/>
      <c r="C16" s="4"/>
      <c r="D16" s="67"/>
      <c r="E16" s="68"/>
      <c r="F16" s="68"/>
      <c r="G16" s="68"/>
      <c r="H16" s="69"/>
      <c r="I16" s="4"/>
      <c r="J16" s="51"/>
      <c r="T16" s="24" t="s">
        <v>37</v>
      </c>
      <c r="U16" s="24"/>
      <c r="V16" s="24"/>
      <c r="W16" s="24"/>
      <c r="X16" s="24"/>
      <c r="Y16" s="24"/>
      <c r="Z16" s="24"/>
      <c r="AA16" s="24"/>
      <c r="AB16" s="25">
        <v>1.1</v>
      </c>
    </row>
    <row r="17" spans="1:28" ht="13.5" thickBot="1">
      <c r="A17" s="4"/>
      <c r="B17" s="4"/>
      <c r="C17" s="4"/>
      <c r="D17" s="45"/>
      <c r="E17" s="46"/>
      <c r="F17" s="46"/>
      <c r="G17" s="46"/>
      <c r="H17" s="47"/>
      <c r="I17" s="4"/>
      <c r="J17" s="51"/>
      <c r="T17" s="24" t="s">
        <v>38</v>
      </c>
      <c r="U17" s="24"/>
      <c r="V17" s="24"/>
      <c r="W17" s="24"/>
      <c r="X17" s="24"/>
      <c r="Y17" s="24"/>
      <c r="Z17" s="24"/>
      <c r="AA17" s="24"/>
      <c r="AB17" s="25">
        <v>1</v>
      </c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T18" s="24"/>
      <c r="U18" s="24"/>
      <c r="V18" s="24"/>
      <c r="W18" s="24"/>
      <c r="X18" s="24"/>
      <c r="Y18" s="24"/>
      <c r="Z18" s="24"/>
      <c r="AA18" s="24"/>
      <c r="AB18" s="24"/>
    </row>
    <row r="19" spans="1:28" ht="13.5" thickBot="1">
      <c r="A19" s="10" t="s">
        <v>46</v>
      </c>
      <c r="B19" s="11"/>
      <c r="C19" s="11"/>
      <c r="D19" s="12"/>
      <c r="E19" s="12"/>
      <c r="F19" s="12"/>
      <c r="G19" s="12"/>
      <c r="H19" s="12"/>
      <c r="I19" s="11"/>
      <c r="J19" s="14" t="e">
        <f>AVERAGE(J8,J12,J15)</f>
        <v>#DIV/0!</v>
      </c>
      <c r="T19" s="24"/>
      <c r="U19" s="24"/>
      <c r="V19" s="24"/>
      <c r="W19" s="24"/>
      <c r="X19" s="24"/>
      <c r="Y19" s="24"/>
      <c r="Z19" s="24"/>
      <c r="AA19" s="24"/>
      <c r="AB19" s="24"/>
    </row>
    <row r="20" spans="1:28" ht="12.75">
      <c r="A20" s="4"/>
      <c r="B20" s="4"/>
      <c r="C20" s="4"/>
      <c r="D20" s="5"/>
      <c r="E20" s="5"/>
      <c r="F20" s="5"/>
      <c r="G20" s="5"/>
      <c r="H20" s="5"/>
      <c r="I20" s="4"/>
      <c r="J20" s="4"/>
      <c r="T20" s="24"/>
      <c r="U20" s="24"/>
      <c r="V20" s="24"/>
      <c r="W20" s="24"/>
      <c r="X20" s="24"/>
      <c r="Y20" s="24"/>
      <c r="Z20" s="24"/>
      <c r="AA20" s="24"/>
      <c r="AB20" s="2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T21" s="24"/>
      <c r="U21" s="24"/>
      <c r="V21" s="24"/>
      <c r="W21" s="24"/>
      <c r="X21" s="24"/>
      <c r="Y21" s="24"/>
      <c r="Z21" s="24"/>
      <c r="AA21" s="24"/>
      <c r="AB21" s="24"/>
    </row>
    <row r="22" spans="1:28" ht="12.75">
      <c r="A22" s="3" t="s">
        <v>11</v>
      </c>
      <c r="B22" s="3" t="s">
        <v>29</v>
      </c>
      <c r="T22" s="24"/>
      <c r="U22" s="24"/>
      <c r="V22" s="24"/>
      <c r="W22" s="24"/>
      <c r="X22" s="24"/>
      <c r="Y22" s="24"/>
      <c r="Z22" s="24"/>
      <c r="AA22" s="24"/>
      <c r="AB22" s="24" t="s">
        <v>43</v>
      </c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T23" s="24" t="s">
        <v>88</v>
      </c>
      <c r="U23" s="24"/>
      <c r="V23" s="24"/>
      <c r="W23" s="24"/>
      <c r="X23" s="24"/>
      <c r="Y23" s="24"/>
      <c r="Z23" s="24"/>
      <c r="AA23" s="24"/>
      <c r="AB23" s="25">
        <v>1.3</v>
      </c>
    </row>
    <row r="24" spans="1:28" ht="12.75" customHeight="1">
      <c r="A24" s="4"/>
      <c r="B24" s="16" t="s">
        <v>14</v>
      </c>
      <c r="C24" s="52" t="s">
        <v>15</v>
      </c>
      <c r="D24" s="52"/>
      <c r="E24" s="52"/>
      <c r="F24" s="52"/>
      <c r="G24" s="52"/>
      <c r="H24" s="52"/>
      <c r="I24" s="5"/>
      <c r="J24" s="53" t="str">
        <f>IF(AND(H27&lt;&gt;"NULL",H30&lt;&gt;"NULL"),1+H27+H30,"NULL")</f>
        <v>NULL</v>
      </c>
      <c r="T24" s="24" t="s">
        <v>39</v>
      </c>
      <c r="U24" s="24"/>
      <c r="V24" s="24"/>
      <c r="W24" s="24"/>
      <c r="X24" s="24"/>
      <c r="Y24" s="24"/>
      <c r="Z24" s="24"/>
      <c r="AA24" s="24"/>
      <c r="AB24" s="25">
        <v>1.2</v>
      </c>
    </row>
    <row r="25" spans="1:28" ht="12.75">
      <c r="A25" s="4"/>
      <c r="B25" s="16"/>
      <c r="C25" s="52"/>
      <c r="D25" s="52"/>
      <c r="E25" s="52"/>
      <c r="F25" s="52"/>
      <c r="G25" s="52"/>
      <c r="H25" s="52"/>
      <c r="I25" s="5"/>
      <c r="J25" s="53"/>
      <c r="T25" s="24" t="s">
        <v>40</v>
      </c>
      <c r="U25" s="24"/>
      <c r="V25" s="24"/>
      <c r="W25" s="24"/>
      <c r="X25" s="24"/>
      <c r="Y25" s="24"/>
      <c r="Z25" s="24"/>
      <c r="AA25" s="24"/>
      <c r="AB25" s="25">
        <v>1.15</v>
      </c>
    </row>
    <row r="26" spans="1:28" ht="13.5" thickBot="1">
      <c r="A26" s="4"/>
      <c r="B26" s="4"/>
      <c r="C26" s="6" t="s">
        <v>1</v>
      </c>
      <c r="D26" s="4"/>
      <c r="E26" s="4"/>
      <c r="F26" s="4"/>
      <c r="G26" s="4"/>
      <c r="H26" s="4"/>
      <c r="I26" s="4"/>
      <c r="J26" s="9"/>
      <c r="M26" s="1"/>
      <c r="T26" s="24" t="s">
        <v>72</v>
      </c>
      <c r="U26" s="24"/>
      <c r="V26" s="24"/>
      <c r="W26" s="24"/>
      <c r="X26" s="24"/>
      <c r="Y26" s="24"/>
      <c r="Z26" s="24"/>
      <c r="AA26" s="24"/>
      <c r="AB26" s="25">
        <v>1.1</v>
      </c>
    </row>
    <row r="27" spans="1:28" ht="13.5" thickBot="1">
      <c r="A27" s="4"/>
      <c r="B27" s="4"/>
      <c r="C27" s="4"/>
      <c r="D27" s="48"/>
      <c r="E27" s="49"/>
      <c r="F27" s="49"/>
      <c r="G27" s="50"/>
      <c r="H27" s="13" t="str">
        <f>IF(D27=T31,AB31,IF(D27=T32,AB32,IF(D27=T33,AB33,IF(D27=T34,AB34,"NULL"))))</f>
        <v>NULL</v>
      </c>
      <c r="I27" s="4"/>
      <c r="J27" s="9"/>
      <c r="T27" s="24" t="s">
        <v>89</v>
      </c>
      <c r="U27" s="24"/>
      <c r="V27" s="24"/>
      <c r="W27" s="24"/>
      <c r="X27" s="24"/>
      <c r="Y27" s="24"/>
      <c r="Z27" s="24"/>
      <c r="AA27" s="24"/>
      <c r="AB27" s="25">
        <v>1.05</v>
      </c>
    </row>
    <row r="28" spans="1:28" ht="12.75">
      <c r="A28" s="4"/>
      <c r="B28" s="4"/>
      <c r="C28" s="4"/>
      <c r="D28" s="4"/>
      <c r="E28" s="4"/>
      <c r="F28" s="4"/>
      <c r="G28" s="4"/>
      <c r="H28" s="4"/>
      <c r="I28" s="4"/>
      <c r="J28" s="4"/>
      <c r="T28" s="24"/>
      <c r="U28" s="24"/>
      <c r="V28" s="24"/>
      <c r="W28" s="24"/>
      <c r="X28" s="24"/>
      <c r="Y28" s="24"/>
      <c r="Z28" s="24"/>
      <c r="AA28" s="24"/>
      <c r="AB28" s="24"/>
    </row>
    <row r="29" spans="1:28" ht="13.5" thickBot="1">
      <c r="A29" s="4"/>
      <c r="B29" s="4"/>
      <c r="C29" s="6" t="s">
        <v>2</v>
      </c>
      <c r="D29" s="4"/>
      <c r="E29" s="4"/>
      <c r="F29" s="4"/>
      <c r="G29" s="4"/>
      <c r="H29" s="4"/>
      <c r="I29" s="4"/>
      <c r="J29" s="9"/>
      <c r="T29" s="24"/>
      <c r="U29" s="24"/>
      <c r="V29" s="24"/>
      <c r="W29" s="24"/>
      <c r="X29" s="24"/>
      <c r="Y29" s="24"/>
      <c r="Z29" s="24"/>
      <c r="AA29" s="24"/>
      <c r="AB29" s="24"/>
    </row>
    <row r="30" spans="1:28" ht="13.5" thickBot="1">
      <c r="A30" s="4"/>
      <c r="B30" s="4"/>
      <c r="C30" s="4"/>
      <c r="D30" s="48"/>
      <c r="E30" s="49"/>
      <c r="F30" s="49"/>
      <c r="G30" s="50"/>
      <c r="H30" s="13" t="str">
        <f>IF(D30=T31,AB31,IF(D30=T32,AB32,IF(D30=T33,AB33,IF(D30=T34,AB34,"NULL"))))</f>
        <v>NULL</v>
      </c>
      <c r="I30" s="4"/>
      <c r="J30" s="9"/>
      <c r="T30" s="24"/>
      <c r="U30" s="24"/>
      <c r="V30" s="24"/>
      <c r="W30" s="24"/>
      <c r="X30" s="24"/>
      <c r="Y30" s="24"/>
      <c r="Z30" s="24"/>
      <c r="AA30" s="24"/>
      <c r="AB30" s="24" t="s">
        <v>44</v>
      </c>
    </row>
    <row r="31" spans="1:28" ht="12.75">
      <c r="A31" s="4"/>
      <c r="B31" s="4"/>
      <c r="C31" s="4"/>
      <c r="D31" s="4"/>
      <c r="E31" s="4"/>
      <c r="F31" s="4"/>
      <c r="G31" s="4"/>
      <c r="H31" s="4"/>
      <c r="I31" s="4"/>
      <c r="J31" s="4"/>
      <c r="T31" s="24" t="s">
        <v>48</v>
      </c>
      <c r="U31" s="24"/>
      <c r="V31" s="24"/>
      <c r="W31" s="24"/>
      <c r="X31" s="24"/>
      <c r="Y31" s="24"/>
      <c r="Z31" s="24"/>
      <c r="AA31" s="24"/>
      <c r="AB31" s="25">
        <v>0.15</v>
      </c>
    </row>
    <row r="32" spans="1:28" ht="13.5" thickBot="1">
      <c r="A32" s="4"/>
      <c r="B32" s="16" t="s">
        <v>16</v>
      </c>
      <c r="C32" s="16" t="s">
        <v>32</v>
      </c>
      <c r="D32" s="16"/>
      <c r="E32" s="16"/>
      <c r="F32" s="4"/>
      <c r="G32" s="4"/>
      <c r="H32" s="4"/>
      <c r="I32" s="4"/>
      <c r="J32" s="9"/>
      <c r="T32" s="24" t="s">
        <v>74</v>
      </c>
      <c r="U32" s="24"/>
      <c r="V32" s="24"/>
      <c r="W32" s="24"/>
      <c r="X32" s="24"/>
      <c r="Y32" s="24"/>
      <c r="Z32" s="24"/>
      <c r="AA32" s="24"/>
      <c r="AB32" s="25">
        <v>0.1</v>
      </c>
    </row>
    <row r="33" spans="1:28" ht="13.5" thickBot="1">
      <c r="A33" s="4"/>
      <c r="B33" s="4"/>
      <c r="C33" s="4"/>
      <c r="D33" s="48"/>
      <c r="E33" s="49"/>
      <c r="F33" s="49"/>
      <c r="G33" s="50"/>
      <c r="H33" s="4"/>
      <c r="I33" s="4"/>
      <c r="J33" s="9" t="str">
        <f>IF(D33=T37,AB37,IF(D33=T38,AB38,IF(D33=T39,AB39,IF(D33=T40,AB40,IF(D33=T41,AB41,"NULL")))))</f>
        <v>NULL</v>
      </c>
      <c r="T33" s="24" t="s">
        <v>82</v>
      </c>
      <c r="U33" s="24"/>
      <c r="V33" s="24"/>
      <c r="W33" s="24"/>
      <c r="X33" s="24"/>
      <c r="Y33" s="24"/>
      <c r="Z33" s="24"/>
      <c r="AA33" s="24"/>
      <c r="AB33" s="25">
        <v>0.05</v>
      </c>
    </row>
    <row r="34" spans="1:28" ht="12.75">
      <c r="A34" s="4"/>
      <c r="B34" s="4"/>
      <c r="C34" s="4"/>
      <c r="D34" s="4"/>
      <c r="E34" s="4"/>
      <c r="F34" s="4"/>
      <c r="G34" s="4"/>
      <c r="H34" s="4"/>
      <c r="I34" s="4"/>
      <c r="J34" s="4"/>
      <c r="T34" s="24" t="s">
        <v>83</v>
      </c>
      <c r="U34" s="24"/>
      <c r="V34" s="24"/>
      <c r="W34" s="24"/>
      <c r="X34" s="24"/>
      <c r="Y34" s="24"/>
      <c r="Z34" s="24"/>
      <c r="AA34" s="24"/>
      <c r="AB34" s="25">
        <v>-0.1</v>
      </c>
    </row>
    <row r="35" spans="1:28" ht="13.5" thickBot="1">
      <c r="A35" s="10" t="s">
        <v>46</v>
      </c>
      <c r="B35" s="11"/>
      <c r="C35" s="11"/>
      <c r="D35" s="11"/>
      <c r="E35" s="11"/>
      <c r="F35" s="11"/>
      <c r="G35" s="11"/>
      <c r="H35" s="11"/>
      <c r="I35" s="11"/>
      <c r="J35" s="14" t="e">
        <f>AVERAGE(J24,J33)</f>
        <v>#DIV/0!</v>
      </c>
      <c r="T35" s="24"/>
      <c r="U35" s="24"/>
      <c r="V35" s="24"/>
      <c r="W35" s="24"/>
      <c r="X35" s="24"/>
      <c r="Y35" s="24"/>
      <c r="Z35" s="24"/>
      <c r="AA35" s="24"/>
      <c r="AB35" s="24"/>
    </row>
    <row r="36" spans="1:28" ht="12.75">
      <c r="A36" s="4"/>
      <c r="B36" s="4"/>
      <c r="C36" s="4"/>
      <c r="D36" s="4"/>
      <c r="E36" s="4"/>
      <c r="F36" s="4"/>
      <c r="G36" s="4"/>
      <c r="H36" s="4"/>
      <c r="I36" s="4"/>
      <c r="J36" s="4"/>
      <c r="T36" s="24"/>
      <c r="U36" s="24"/>
      <c r="V36" s="24"/>
      <c r="W36" s="24"/>
      <c r="X36" s="24"/>
      <c r="Y36" s="24"/>
      <c r="Z36" s="24"/>
      <c r="AA36" s="24"/>
      <c r="AB36" s="24" t="s">
        <v>45</v>
      </c>
    </row>
    <row r="37" spans="1:28" ht="12.75">
      <c r="A37" s="4"/>
      <c r="B37" s="4"/>
      <c r="C37" s="4"/>
      <c r="D37" s="4"/>
      <c r="E37" s="4"/>
      <c r="F37" s="4"/>
      <c r="G37" s="4"/>
      <c r="H37" s="4"/>
      <c r="I37" s="4"/>
      <c r="J37" s="4"/>
      <c r="T37" s="24" t="s">
        <v>73</v>
      </c>
      <c r="U37" s="24"/>
      <c r="V37" s="24"/>
      <c r="W37" s="24"/>
      <c r="X37" s="24"/>
      <c r="Y37" s="24"/>
      <c r="Z37" s="24"/>
      <c r="AA37" s="24"/>
      <c r="AB37" s="25">
        <v>1.3</v>
      </c>
    </row>
    <row r="38" spans="1:28" ht="12.75" customHeight="1">
      <c r="A38" s="3" t="s">
        <v>12</v>
      </c>
      <c r="B38" s="54" t="s">
        <v>13</v>
      </c>
      <c r="C38" s="54"/>
      <c r="D38" s="54"/>
      <c r="E38" s="54"/>
      <c r="F38" s="54"/>
      <c r="G38" s="54"/>
      <c r="H38" s="54"/>
      <c r="I38" s="54"/>
      <c r="T38" s="24" t="s">
        <v>51</v>
      </c>
      <c r="U38" s="24"/>
      <c r="V38" s="24"/>
      <c r="W38" s="24"/>
      <c r="X38" s="24"/>
      <c r="Y38" s="24"/>
      <c r="Z38" s="24"/>
      <c r="AA38" s="24"/>
      <c r="AB38" s="25">
        <v>1.2</v>
      </c>
    </row>
    <row r="39" spans="1:28" ht="12.75">
      <c r="A39" s="3"/>
      <c r="B39" s="54"/>
      <c r="C39" s="54"/>
      <c r="D39" s="54"/>
      <c r="E39" s="54"/>
      <c r="F39" s="54"/>
      <c r="G39" s="54"/>
      <c r="H39" s="54"/>
      <c r="I39" s="54"/>
      <c r="T39" s="24" t="s">
        <v>49</v>
      </c>
      <c r="U39" s="24"/>
      <c r="V39" s="24"/>
      <c r="W39" s="24"/>
      <c r="X39" s="24"/>
      <c r="Y39" s="24"/>
      <c r="Z39" s="24"/>
      <c r="AA39" s="24"/>
      <c r="AB39" s="25">
        <v>1.1</v>
      </c>
    </row>
    <row r="40" spans="1:28" ht="12.75">
      <c r="A40" s="3"/>
      <c r="B40" s="54"/>
      <c r="C40" s="54"/>
      <c r="D40" s="54"/>
      <c r="E40" s="54"/>
      <c r="F40" s="54"/>
      <c r="G40" s="54"/>
      <c r="H40" s="54"/>
      <c r="I40" s="54"/>
      <c r="T40" s="24" t="s">
        <v>74</v>
      </c>
      <c r="U40" s="24"/>
      <c r="V40" s="24"/>
      <c r="W40" s="24"/>
      <c r="X40" s="24"/>
      <c r="Y40" s="24"/>
      <c r="Z40" s="24"/>
      <c r="AA40" s="24"/>
      <c r="AB40" s="25">
        <v>1</v>
      </c>
    </row>
    <row r="41" spans="1:28" ht="12.75">
      <c r="A41" s="4"/>
      <c r="B41" s="4"/>
      <c r="C41" s="4"/>
      <c r="D41" s="4"/>
      <c r="E41" s="4"/>
      <c r="F41" s="4"/>
      <c r="G41" s="4"/>
      <c r="H41" s="4"/>
      <c r="I41" s="4"/>
      <c r="J41" s="4"/>
      <c r="T41" s="24" t="s">
        <v>75</v>
      </c>
      <c r="U41" s="24"/>
      <c r="V41" s="24"/>
      <c r="W41" s="24"/>
      <c r="X41" s="24"/>
      <c r="Y41" s="24"/>
      <c r="Z41" s="24"/>
      <c r="AA41" s="24"/>
      <c r="AB41" s="25">
        <v>0.9</v>
      </c>
    </row>
    <row r="42" spans="1:28" ht="13.5" thickBot="1">
      <c r="A42" s="4"/>
      <c r="B42" s="16" t="s">
        <v>17</v>
      </c>
      <c r="C42" s="16" t="s">
        <v>18</v>
      </c>
      <c r="D42" s="16"/>
      <c r="E42" s="16"/>
      <c r="F42" s="16"/>
      <c r="G42" s="16"/>
      <c r="H42" s="16"/>
      <c r="I42" s="4"/>
      <c r="J42" s="4"/>
      <c r="T42" s="24"/>
      <c r="U42" s="24"/>
      <c r="V42" s="24"/>
      <c r="W42" s="24"/>
      <c r="X42" s="24"/>
      <c r="Y42" s="24"/>
      <c r="Z42" s="24"/>
      <c r="AA42" s="24"/>
      <c r="AB42" s="24"/>
    </row>
    <row r="43" spans="1:28" ht="13.5" thickBot="1">
      <c r="A43" s="4"/>
      <c r="B43" s="4"/>
      <c r="C43" s="4"/>
      <c r="D43" s="48"/>
      <c r="E43" s="49"/>
      <c r="F43" s="49"/>
      <c r="G43" s="50"/>
      <c r="H43" s="4"/>
      <c r="I43" s="4"/>
      <c r="J43" s="13" t="str">
        <f>IF(D43=T44,AB44,IF(D43=T45,AB45,IF(D43=T46,AB46,IF(D43=T47,AB47,"NULL"))))</f>
        <v>NULL</v>
      </c>
      <c r="T43" s="24"/>
      <c r="U43" s="24"/>
      <c r="V43" s="24"/>
      <c r="W43" s="24"/>
      <c r="X43" s="24"/>
      <c r="Y43" s="24"/>
      <c r="Z43" s="24"/>
      <c r="AA43" s="24"/>
      <c r="AB43" s="24" t="s">
        <v>47</v>
      </c>
    </row>
    <row r="44" spans="1:28" ht="12.75">
      <c r="A44" s="4"/>
      <c r="B44" s="4"/>
      <c r="C44" s="4"/>
      <c r="D44" s="4"/>
      <c r="E44" s="4"/>
      <c r="F44" s="4"/>
      <c r="G44" s="4"/>
      <c r="H44" s="4"/>
      <c r="I44" s="4"/>
      <c r="J44" s="4"/>
      <c r="T44" s="24" t="s">
        <v>48</v>
      </c>
      <c r="U44" s="24"/>
      <c r="V44" s="24"/>
      <c r="W44" s="24"/>
      <c r="X44" s="24"/>
      <c r="Y44" s="24"/>
      <c r="Z44" s="24"/>
      <c r="AA44" s="24"/>
      <c r="AB44" s="25">
        <v>1.3</v>
      </c>
    </row>
    <row r="45" spans="1:28" ht="13.5" thickBot="1">
      <c r="A45" s="4"/>
      <c r="B45" s="16" t="s">
        <v>19</v>
      </c>
      <c r="C45" s="16" t="s">
        <v>20</v>
      </c>
      <c r="D45" s="16"/>
      <c r="E45" s="16"/>
      <c r="F45" s="16"/>
      <c r="G45" s="16"/>
      <c r="H45" s="16"/>
      <c r="I45" s="4"/>
      <c r="J45" s="9"/>
      <c r="T45" s="24" t="s">
        <v>51</v>
      </c>
      <c r="U45" s="24"/>
      <c r="V45" s="24"/>
      <c r="W45" s="24"/>
      <c r="X45" s="24"/>
      <c r="Y45" s="24"/>
      <c r="Z45" s="24"/>
      <c r="AA45" s="24"/>
      <c r="AB45" s="25">
        <v>1.2</v>
      </c>
    </row>
    <row r="46" spans="1:28" ht="13.5" thickBot="1">
      <c r="A46" s="4"/>
      <c r="B46" s="4"/>
      <c r="C46" s="4"/>
      <c r="D46" s="48"/>
      <c r="E46" s="49"/>
      <c r="F46" s="49"/>
      <c r="G46" s="50"/>
      <c r="H46" s="4"/>
      <c r="I46" s="4"/>
      <c r="J46" s="13" t="str">
        <f>IF(D46=T50,AB50,IF(D46=T51,AB51,IF(D46=T52,AB52,IF(D46=T53,AB53,IF(D46=T54,AB54,"NULL")))))</f>
        <v>NULL</v>
      </c>
      <c r="T46" s="24" t="s">
        <v>49</v>
      </c>
      <c r="U46" s="24"/>
      <c r="V46" s="24"/>
      <c r="W46" s="24"/>
      <c r="X46" s="24"/>
      <c r="Y46" s="24"/>
      <c r="Z46" s="24"/>
      <c r="AA46" s="24"/>
      <c r="AB46" s="25">
        <v>1.1</v>
      </c>
    </row>
    <row r="47" spans="1:28" ht="12.75">
      <c r="A47" s="4"/>
      <c r="B47" s="4"/>
      <c r="C47" s="4"/>
      <c r="D47" s="4"/>
      <c r="E47" s="4"/>
      <c r="F47" s="4"/>
      <c r="G47" s="4"/>
      <c r="H47" s="4"/>
      <c r="I47" s="4"/>
      <c r="J47" s="4"/>
      <c r="T47" s="24" t="s">
        <v>50</v>
      </c>
      <c r="U47" s="24"/>
      <c r="V47" s="24"/>
      <c r="W47" s="24"/>
      <c r="X47" s="24"/>
      <c r="Y47" s="24"/>
      <c r="Z47" s="24"/>
      <c r="AA47" s="24"/>
      <c r="AB47" s="25">
        <v>0.9</v>
      </c>
    </row>
    <row r="48" spans="1:28" ht="13.5" thickBot="1">
      <c r="A48" s="4"/>
      <c r="B48" s="16" t="s">
        <v>21</v>
      </c>
      <c r="C48" s="16" t="s">
        <v>22</v>
      </c>
      <c r="D48" s="16"/>
      <c r="E48" s="16"/>
      <c r="F48" s="16"/>
      <c r="G48" s="16"/>
      <c r="H48" s="4"/>
      <c r="I48" s="4"/>
      <c r="J48" s="9"/>
      <c r="T48" s="24"/>
      <c r="U48" s="24"/>
      <c r="V48" s="24"/>
      <c r="W48" s="24"/>
      <c r="X48" s="24"/>
      <c r="Y48" s="24"/>
      <c r="Z48" s="24"/>
      <c r="AA48" s="24"/>
      <c r="AB48" s="24"/>
    </row>
    <row r="49" spans="1:28" ht="13.5" thickBot="1">
      <c r="A49" s="4"/>
      <c r="B49" s="4"/>
      <c r="C49" s="4"/>
      <c r="D49" s="48"/>
      <c r="E49" s="49"/>
      <c r="F49" s="49"/>
      <c r="G49" s="50"/>
      <c r="H49" s="4"/>
      <c r="I49" s="4"/>
      <c r="J49" s="13" t="str">
        <f>IF(D49=T57,AB57,IF(D49=T58,AB58,IF(D49=T59,AB59,IF(D49=T60,AB60,"NULL"))))</f>
        <v>NULL</v>
      </c>
      <c r="T49" s="24"/>
      <c r="U49" s="24"/>
      <c r="V49" s="24"/>
      <c r="W49" s="24"/>
      <c r="X49" s="24"/>
      <c r="Y49" s="24"/>
      <c r="Z49" s="24"/>
      <c r="AA49" s="24"/>
      <c r="AB49" s="24" t="s">
        <v>52</v>
      </c>
    </row>
    <row r="50" spans="1:28" ht="12.75">
      <c r="A50" s="4"/>
      <c r="B50" s="4"/>
      <c r="C50" s="4"/>
      <c r="D50" s="4"/>
      <c r="E50" s="4"/>
      <c r="F50" s="4"/>
      <c r="G50" s="4"/>
      <c r="H50" s="4"/>
      <c r="I50" s="4"/>
      <c r="J50" s="4"/>
      <c r="T50" s="24" t="s">
        <v>48</v>
      </c>
      <c r="U50" s="24"/>
      <c r="V50" s="24"/>
      <c r="W50" s="24"/>
      <c r="X50" s="24"/>
      <c r="Y50" s="24"/>
      <c r="Z50" s="24"/>
      <c r="AA50" s="24"/>
      <c r="AB50" s="25">
        <v>0.7</v>
      </c>
    </row>
    <row r="51" spans="1:28" ht="13.5" thickBot="1">
      <c r="A51" s="4"/>
      <c r="B51" s="16" t="s">
        <v>23</v>
      </c>
      <c r="C51" s="17" t="s">
        <v>24</v>
      </c>
      <c r="D51" s="17"/>
      <c r="E51" s="17"/>
      <c r="F51" s="17"/>
      <c r="G51" s="17"/>
      <c r="H51" s="17"/>
      <c r="I51" s="17"/>
      <c r="J51" s="9"/>
      <c r="T51" s="24" t="s">
        <v>51</v>
      </c>
      <c r="U51" s="24"/>
      <c r="V51" s="24"/>
      <c r="W51" s="24"/>
      <c r="X51" s="24"/>
      <c r="Y51" s="24"/>
      <c r="Z51" s="24"/>
      <c r="AA51" s="24"/>
      <c r="AB51" s="25">
        <v>0.8</v>
      </c>
    </row>
    <row r="52" spans="1:28" ht="12.75" customHeight="1">
      <c r="A52" s="4"/>
      <c r="B52" s="4"/>
      <c r="C52" s="8"/>
      <c r="D52" s="42"/>
      <c r="E52" s="43"/>
      <c r="F52" s="43"/>
      <c r="G52" s="43"/>
      <c r="H52" s="44"/>
      <c r="I52" s="8"/>
      <c r="J52" s="22" t="str">
        <f>IF(D52=T63,AB63,IF(D52=T64,AB64,IF(D52=T65,AB65,"NULL")))</f>
        <v>NULL</v>
      </c>
      <c r="T52" s="24" t="s">
        <v>49</v>
      </c>
      <c r="U52" s="24"/>
      <c r="V52" s="24"/>
      <c r="W52" s="24"/>
      <c r="X52" s="24"/>
      <c r="Y52" s="24"/>
      <c r="Z52" s="24"/>
      <c r="AA52" s="24"/>
      <c r="AB52" s="25">
        <v>0.9</v>
      </c>
    </row>
    <row r="53" spans="1:28" ht="13.5" thickBot="1">
      <c r="A53" s="4"/>
      <c r="B53" s="4"/>
      <c r="C53" s="4"/>
      <c r="D53" s="45"/>
      <c r="E53" s="46"/>
      <c r="F53" s="46"/>
      <c r="G53" s="46"/>
      <c r="H53" s="47"/>
      <c r="I53" s="4"/>
      <c r="J53" s="22"/>
      <c r="T53" s="24" t="s">
        <v>50</v>
      </c>
      <c r="U53" s="24"/>
      <c r="V53" s="24"/>
      <c r="W53" s="24"/>
      <c r="X53" s="24"/>
      <c r="Y53" s="24"/>
      <c r="Z53" s="24"/>
      <c r="AA53" s="24"/>
      <c r="AB53" s="25">
        <v>1</v>
      </c>
    </row>
    <row r="54" spans="1:28" ht="12.75">
      <c r="A54" s="4"/>
      <c r="B54" s="4"/>
      <c r="C54" s="4"/>
      <c r="D54" s="4"/>
      <c r="E54" s="4"/>
      <c r="F54" s="4"/>
      <c r="G54" s="4"/>
      <c r="H54" s="4"/>
      <c r="I54" s="4"/>
      <c r="J54" s="4"/>
      <c r="T54" s="24" t="s">
        <v>53</v>
      </c>
      <c r="U54" s="24"/>
      <c r="V54" s="24"/>
      <c r="W54" s="24"/>
      <c r="X54" s="24"/>
      <c r="Y54" s="24"/>
      <c r="Z54" s="24"/>
      <c r="AA54" s="24"/>
      <c r="AB54" s="25">
        <v>1.2</v>
      </c>
    </row>
    <row r="55" spans="1:28" ht="13.5" thickBot="1">
      <c r="A55" s="4"/>
      <c r="B55" s="16" t="s">
        <v>25</v>
      </c>
      <c r="C55" s="16" t="s">
        <v>26</v>
      </c>
      <c r="D55" s="16"/>
      <c r="E55" s="16"/>
      <c r="F55" s="16"/>
      <c r="G55" s="4"/>
      <c r="H55" s="4"/>
      <c r="I55" s="4"/>
      <c r="J55" s="4"/>
      <c r="S55" s="1"/>
      <c r="T55" s="26"/>
      <c r="U55" s="26"/>
      <c r="V55" s="24"/>
      <c r="W55" s="24"/>
      <c r="X55" s="24"/>
      <c r="Y55" s="24"/>
      <c r="Z55" s="24"/>
      <c r="AA55" s="24"/>
      <c r="AB55" s="24"/>
    </row>
    <row r="56" spans="1:28" ht="12.75" customHeight="1">
      <c r="A56" s="4"/>
      <c r="B56" s="4"/>
      <c r="C56" s="4"/>
      <c r="D56" s="42"/>
      <c r="E56" s="43"/>
      <c r="F56" s="43"/>
      <c r="G56" s="43"/>
      <c r="H56" s="44"/>
      <c r="I56" s="4"/>
      <c r="J56" s="22" t="str">
        <f>IF(D56=T69,AB69,IF(D56=T70,AB70,IF(D56=T71,AB71,IF(D56=T72,AB72,IF(D56=T73,AB73,"NULL")))))</f>
        <v>NULL</v>
      </c>
      <c r="S56" s="1"/>
      <c r="T56" s="26"/>
      <c r="U56" s="26"/>
      <c r="V56" s="24"/>
      <c r="W56" s="24"/>
      <c r="X56" s="24"/>
      <c r="Y56" s="24"/>
      <c r="Z56" s="24"/>
      <c r="AA56" s="24"/>
      <c r="AB56" s="24" t="s">
        <v>54</v>
      </c>
    </row>
    <row r="57" spans="1:28" ht="13.5" thickBot="1">
      <c r="A57" s="4"/>
      <c r="B57" s="4"/>
      <c r="C57" s="4"/>
      <c r="D57" s="45"/>
      <c r="E57" s="46"/>
      <c r="F57" s="46"/>
      <c r="G57" s="46"/>
      <c r="H57" s="47"/>
      <c r="I57" s="4"/>
      <c r="J57" s="22"/>
      <c r="S57" s="1"/>
      <c r="T57" s="26" t="s">
        <v>48</v>
      </c>
      <c r="U57" s="26"/>
      <c r="V57" s="24"/>
      <c r="W57" s="24"/>
      <c r="X57" s="24"/>
      <c r="Y57" s="24"/>
      <c r="Z57" s="24"/>
      <c r="AA57" s="24"/>
      <c r="AB57" s="25">
        <v>1.3</v>
      </c>
    </row>
    <row r="58" spans="1:28" ht="12.75">
      <c r="A58" s="4"/>
      <c r="B58" s="4"/>
      <c r="C58" s="4"/>
      <c r="D58" s="4"/>
      <c r="E58" s="4"/>
      <c r="F58" s="4"/>
      <c r="G58" s="4"/>
      <c r="H58" s="4"/>
      <c r="I58" s="4"/>
      <c r="J58" s="4"/>
      <c r="S58" s="1"/>
      <c r="T58" s="26" t="s">
        <v>51</v>
      </c>
      <c r="U58" s="26"/>
      <c r="V58" s="24"/>
      <c r="W58" s="24"/>
      <c r="X58" s="24"/>
      <c r="Y58" s="24"/>
      <c r="Z58" s="24"/>
      <c r="AA58" s="24"/>
      <c r="AB58" s="25">
        <v>1.2</v>
      </c>
    </row>
    <row r="59" spans="1:28" ht="13.5" thickBot="1">
      <c r="A59" s="10" t="s">
        <v>46</v>
      </c>
      <c r="B59" s="11"/>
      <c r="C59" s="11"/>
      <c r="D59" s="11"/>
      <c r="E59" s="11"/>
      <c r="F59" s="11"/>
      <c r="G59" s="11"/>
      <c r="H59" s="11"/>
      <c r="I59" s="11"/>
      <c r="J59" s="14" t="e">
        <f>AVERAGE(J43,J46,J49,J52,J56)</f>
        <v>#DIV/0!</v>
      </c>
      <c r="S59" s="1"/>
      <c r="T59" s="26" t="s">
        <v>49</v>
      </c>
      <c r="U59" s="26"/>
      <c r="V59" s="24"/>
      <c r="W59" s="24"/>
      <c r="X59" s="24"/>
      <c r="Y59" s="24"/>
      <c r="Z59" s="24"/>
      <c r="AA59" s="24"/>
      <c r="AB59" s="25">
        <v>1.1</v>
      </c>
    </row>
    <row r="60" spans="1:28" ht="12.75">
      <c r="A60" s="4"/>
      <c r="B60" s="4"/>
      <c r="C60" s="4"/>
      <c r="D60" s="4"/>
      <c r="E60" s="4"/>
      <c r="F60" s="4"/>
      <c r="G60" s="4"/>
      <c r="H60" s="4"/>
      <c r="I60" s="4"/>
      <c r="J60" s="4"/>
      <c r="S60" s="1"/>
      <c r="T60" s="26" t="s">
        <v>50</v>
      </c>
      <c r="U60" s="26"/>
      <c r="V60" s="24"/>
      <c r="W60" s="24"/>
      <c r="X60" s="24"/>
      <c r="Y60" s="24"/>
      <c r="Z60" s="24"/>
      <c r="AA60" s="24"/>
      <c r="AB60" s="25">
        <v>1</v>
      </c>
    </row>
    <row r="61" spans="1:28" ht="12.75">
      <c r="A61" s="4"/>
      <c r="B61" s="4"/>
      <c r="C61" s="4"/>
      <c r="D61" s="4"/>
      <c r="E61" s="4"/>
      <c r="F61" s="4"/>
      <c r="G61" s="4"/>
      <c r="H61" s="4"/>
      <c r="I61" s="4"/>
      <c r="J61" s="4"/>
      <c r="S61" s="1"/>
      <c r="T61" s="26"/>
      <c r="U61" s="26"/>
      <c r="V61" s="24"/>
      <c r="W61" s="24"/>
      <c r="X61" s="24"/>
      <c r="Y61" s="24"/>
      <c r="Z61" s="24"/>
      <c r="AA61" s="24"/>
      <c r="AB61" s="24"/>
    </row>
    <row r="62" spans="1:28" ht="30.75" customHeight="1">
      <c r="A62" s="30" t="s">
        <v>92</v>
      </c>
      <c r="B62" s="54" t="s">
        <v>91</v>
      </c>
      <c r="C62" s="55"/>
      <c r="D62" s="55"/>
      <c r="E62" s="55"/>
      <c r="F62" s="55"/>
      <c r="G62" s="55"/>
      <c r="H62" s="55"/>
      <c r="I62" s="55"/>
      <c r="T62" s="24"/>
      <c r="U62" s="24"/>
      <c r="V62" s="24"/>
      <c r="W62" s="24"/>
      <c r="X62" s="24"/>
      <c r="Y62" s="24"/>
      <c r="Z62" s="24"/>
      <c r="AA62" s="24"/>
      <c r="AB62" s="24" t="s">
        <v>55</v>
      </c>
    </row>
    <row r="63" spans="1:28" ht="12.75">
      <c r="A63" s="4"/>
      <c r="B63" s="4"/>
      <c r="C63" s="4"/>
      <c r="D63" s="4"/>
      <c r="E63" s="4"/>
      <c r="F63" s="4"/>
      <c r="G63" s="4"/>
      <c r="H63" s="4"/>
      <c r="I63" s="4"/>
      <c r="J63" s="4"/>
      <c r="T63" s="24" t="s">
        <v>76</v>
      </c>
      <c r="U63" s="24"/>
      <c r="V63" s="24"/>
      <c r="W63" s="24"/>
      <c r="X63" s="24"/>
      <c r="Y63" s="24"/>
      <c r="Z63" s="24"/>
      <c r="AA63" s="24"/>
      <c r="AB63" s="25">
        <v>1.3</v>
      </c>
    </row>
    <row r="64" spans="1:28" ht="12.75" customHeight="1" thickBot="1">
      <c r="A64" s="4"/>
      <c r="B64" s="4" t="s">
        <v>27</v>
      </c>
      <c r="C64" s="4" t="s">
        <v>86</v>
      </c>
      <c r="D64" s="4"/>
      <c r="E64" s="4"/>
      <c r="F64" s="4"/>
      <c r="G64" s="4"/>
      <c r="H64" s="4"/>
      <c r="I64" s="4"/>
      <c r="J64" s="4"/>
      <c r="T64" s="24" t="s">
        <v>77</v>
      </c>
      <c r="U64" s="24"/>
      <c r="V64" s="24"/>
      <c r="W64" s="24"/>
      <c r="X64" s="24"/>
      <c r="Y64" s="24"/>
      <c r="Z64" s="24"/>
      <c r="AA64" s="24"/>
      <c r="AB64" s="25">
        <v>1.2</v>
      </c>
    </row>
    <row r="65" spans="1:28" ht="12.75" customHeight="1" thickBot="1">
      <c r="A65" s="4"/>
      <c r="B65" s="4"/>
      <c r="C65" s="4"/>
      <c r="D65" s="23" t="s">
        <v>85</v>
      </c>
      <c r="E65" s="28"/>
      <c r="F65" s="28"/>
      <c r="G65" s="29">
        <v>0</v>
      </c>
      <c r="H65" s="4"/>
      <c r="I65" s="4"/>
      <c r="J65" s="4"/>
      <c r="T65" s="24" t="s">
        <v>78</v>
      </c>
      <c r="U65" s="24"/>
      <c r="V65" s="24"/>
      <c r="W65" s="24"/>
      <c r="X65" s="24"/>
      <c r="Y65" s="24"/>
      <c r="Z65" s="24"/>
      <c r="AA65" s="24"/>
      <c r="AB65" s="25">
        <v>1</v>
      </c>
    </row>
    <row r="66" spans="1:28" ht="13.5" thickBot="1">
      <c r="A66" s="4"/>
      <c r="B66" s="4"/>
      <c r="C66" s="4"/>
      <c r="D66" s="48"/>
      <c r="E66" s="56"/>
      <c r="F66" s="56"/>
      <c r="G66" s="57"/>
      <c r="H66" s="4"/>
      <c r="I66" s="4"/>
      <c r="J66" s="13" t="str">
        <f>IF(D66=T77,AB77,IF(D66=T78,AB78,IF(D66=T79,AB79,"NULL")))</f>
        <v>NULL</v>
      </c>
      <c r="T66" s="24"/>
      <c r="U66" s="24"/>
      <c r="V66" s="24"/>
      <c r="W66" s="24"/>
      <c r="X66" s="24"/>
      <c r="Y66" s="24"/>
      <c r="Z66" s="24"/>
      <c r="AA66" s="24"/>
      <c r="AB66" s="25"/>
    </row>
    <row r="67" spans="1:28" ht="12.75">
      <c r="A67" s="4"/>
      <c r="B67" s="4"/>
      <c r="C67" s="4"/>
      <c r="D67" s="4"/>
      <c r="E67" s="4"/>
      <c r="F67" s="4"/>
      <c r="G67" s="4"/>
      <c r="H67" s="4"/>
      <c r="I67" s="4"/>
      <c r="J67" s="4"/>
      <c r="T67" s="24"/>
      <c r="U67" s="24"/>
      <c r="V67" s="24"/>
      <c r="W67" s="24"/>
      <c r="X67" s="24"/>
      <c r="Y67" s="24"/>
      <c r="Z67" s="24"/>
      <c r="AA67" s="24"/>
      <c r="AB67" s="24"/>
    </row>
    <row r="68" spans="1:28" ht="12.75">
      <c r="A68" s="4"/>
      <c r="B68" s="4" t="s">
        <v>27</v>
      </c>
      <c r="C68" s="7" t="s">
        <v>3</v>
      </c>
      <c r="D68" s="5"/>
      <c r="E68" s="5"/>
      <c r="F68" s="5"/>
      <c r="G68" s="5"/>
      <c r="H68" s="5"/>
      <c r="I68" s="5"/>
      <c r="J68" s="4"/>
      <c r="T68" s="24"/>
      <c r="U68" s="24"/>
      <c r="V68" s="24"/>
      <c r="W68" s="24"/>
      <c r="X68" s="24"/>
      <c r="Y68" s="24"/>
      <c r="Z68" s="24"/>
      <c r="AA68" s="24"/>
      <c r="AB68" s="24" t="s">
        <v>56</v>
      </c>
    </row>
    <row r="69" spans="1:28" ht="13.5" thickBot="1">
      <c r="A69" s="4"/>
      <c r="B69" s="4"/>
      <c r="C69" s="5"/>
      <c r="D69" s="23"/>
      <c r="E69" s="5"/>
      <c r="F69" s="5"/>
      <c r="G69" s="31"/>
      <c r="I69" s="5"/>
      <c r="J69" s="15"/>
      <c r="T69" s="24" t="s">
        <v>57</v>
      </c>
      <c r="U69" s="24"/>
      <c r="V69" s="24"/>
      <c r="W69" s="24"/>
      <c r="X69" s="24"/>
      <c r="Y69" s="24"/>
      <c r="Z69" s="24"/>
      <c r="AA69" s="24"/>
      <c r="AB69" s="25">
        <v>1.3</v>
      </c>
    </row>
    <row r="70" spans="1:28" ht="13.5" thickBot="1">
      <c r="A70" s="4"/>
      <c r="B70" s="4"/>
      <c r="C70" s="5"/>
      <c r="D70" s="23" t="s">
        <v>5</v>
      </c>
      <c r="E70" s="5"/>
      <c r="F70" s="5"/>
      <c r="G70" s="29"/>
      <c r="H70" s="5" t="s">
        <v>61</v>
      </c>
      <c r="I70" s="5"/>
      <c r="J70" s="25">
        <f>((0.3/100)*G70)+1</f>
        <v>1</v>
      </c>
      <c r="T70" s="24" t="s">
        <v>58</v>
      </c>
      <c r="U70" s="24"/>
      <c r="V70" s="24"/>
      <c r="W70" s="24"/>
      <c r="X70" s="24"/>
      <c r="Y70" s="24"/>
      <c r="Z70" s="24"/>
      <c r="AA70" s="24"/>
      <c r="AB70" s="25">
        <v>1.25</v>
      </c>
    </row>
    <row r="71" spans="1:28" ht="12.75">
      <c r="A71" s="4"/>
      <c r="B71" s="4"/>
      <c r="C71" s="4"/>
      <c r="D71" s="4"/>
      <c r="E71" s="4"/>
      <c r="F71" s="4"/>
      <c r="G71" s="4"/>
      <c r="H71" s="4"/>
      <c r="I71" s="4"/>
      <c r="J71" s="4"/>
      <c r="T71" s="24" t="s">
        <v>59</v>
      </c>
      <c r="U71" s="24"/>
      <c r="V71" s="24"/>
      <c r="W71" s="24"/>
      <c r="X71" s="24"/>
      <c r="Y71" s="24"/>
      <c r="Z71" s="24"/>
      <c r="AA71" s="24"/>
      <c r="AB71" s="25">
        <v>1.2</v>
      </c>
    </row>
    <row r="72" spans="1:28" ht="13.5" thickBot="1">
      <c r="A72" s="4"/>
      <c r="B72" s="4" t="s">
        <v>27</v>
      </c>
      <c r="C72" s="4" t="s">
        <v>4</v>
      </c>
      <c r="D72" s="4"/>
      <c r="E72" s="4"/>
      <c r="F72" s="4"/>
      <c r="G72" s="4"/>
      <c r="H72" s="4"/>
      <c r="I72" s="4"/>
      <c r="J72" s="13"/>
      <c r="T72" s="27" t="s">
        <v>84</v>
      </c>
      <c r="U72" s="24"/>
      <c r="V72" s="24"/>
      <c r="W72" s="24"/>
      <c r="X72" s="24"/>
      <c r="Y72" s="24"/>
      <c r="Z72" s="24"/>
      <c r="AA72" s="24"/>
      <c r="AB72" s="25">
        <v>1.1</v>
      </c>
    </row>
    <row r="73" spans="1:28" ht="13.5" thickBot="1">
      <c r="A73" s="4"/>
      <c r="B73" s="4"/>
      <c r="C73" s="4"/>
      <c r="D73" s="48"/>
      <c r="E73" s="56"/>
      <c r="F73" s="56"/>
      <c r="G73" s="57"/>
      <c r="H73" s="4"/>
      <c r="I73" s="4"/>
      <c r="J73" s="13" t="str">
        <f>IF(D73=T85,AB85,IF(D73=T86,AB86,IF(D73=T87,AB87,"NULL")))</f>
        <v>NULL</v>
      </c>
      <c r="T73" s="24" t="s">
        <v>60</v>
      </c>
      <c r="U73" s="24"/>
      <c r="V73" s="24"/>
      <c r="W73" s="24"/>
      <c r="X73" s="24"/>
      <c r="Y73" s="24"/>
      <c r="Z73" s="24"/>
      <c r="AA73" s="24"/>
      <c r="AB73" s="25">
        <v>1</v>
      </c>
    </row>
    <row r="74" spans="1:28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T74" s="24"/>
      <c r="U74" s="24"/>
      <c r="V74" s="24"/>
      <c r="W74" s="24"/>
      <c r="X74" s="24"/>
      <c r="Y74" s="24"/>
      <c r="Z74" s="24"/>
      <c r="AA74" s="24"/>
      <c r="AB74" s="25"/>
    </row>
    <row r="75" spans="1:28" ht="13.5" thickBot="1">
      <c r="A75" s="10" t="s">
        <v>46</v>
      </c>
      <c r="B75" s="11"/>
      <c r="C75" s="11"/>
      <c r="D75" s="11"/>
      <c r="E75" s="11"/>
      <c r="F75" s="11"/>
      <c r="G75" s="11"/>
      <c r="H75" s="11"/>
      <c r="I75" s="11"/>
      <c r="J75" s="19">
        <f>AVERAGE(J66,J70,J73)</f>
        <v>1</v>
      </c>
      <c r="T75" s="24"/>
      <c r="U75" s="24"/>
      <c r="V75" s="24"/>
      <c r="W75" s="24"/>
      <c r="X75" s="24"/>
      <c r="Y75" s="24"/>
      <c r="Z75" s="24"/>
      <c r="AA75" s="24"/>
      <c r="AB75" s="24"/>
    </row>
    <row r="76" spans="20:28" ht="12.75">
      <c r="T76" s="24"/>
      <c r="U76" s="24"/>
      <c r="V76" s="24"/>
      <c r="W76" s="24"/>
      <c r="X76" s="24"/>
      <c r="Y76" s="24"/>
      <c r="Z76" s="24"/>
      <c r="AA76" s="24"/>
      <c r="AB76" s="24" t="s">
        <v>62</v>
      </c>
    </row>
    <row r="77" spans="1:28" ht="13.5" thickBot="1">
      <c r="A77" s="2"/>
      <c r="B77" s="2"/>
      <c r="C77" s="2"/>
      <c r="D77" s="2"/>
      <c r="E77" s="2"/>
      <c r="F77" s="2"/>
      <c r="G77" s="2"/>
      <c r="H77" s="2"/>
      <c r="I77" s="2"/>
      <c r="J77" s="2"/>
      <c r="T77" s="24" t="s">
        <v>63</v>
      </c>
      <c r="U77" s="24"/>
      <c r="V77" s="24"/>
      <c r="W77" s="24"/>
      <c r="X77" s="24"/>
      <c r="Y77" s="24"/>
      <c r="Z77" s="24"/>
      <c r="AA77" s="24"/>
      <c r="AB77" s="25">
        <v>1.3</v>
      </c>
    </row>
    <row r="78" spans="1:28" ht="13.5" thickBot="1">
      <c r="A78" s="20" t="s">
        <v>87</v>
      </c>
      <c r="B78" s="2"/>
      <c r="C78" s="2"/>
      <c r="D78" s="2"/>
      <c r="E78" s="2"/>
      <c r="F78" s="2"/>
      <c r="G78" s="2"/>
      <c r="H78" s="2"/>
      <c r="I78" s="2"/>
      <c r="J78" s="21" t="e">
        <f>J75*J59*J35*J19</f>
        <v>#DIV/0!</v>
      </c>
      <c r="T78" s="24" t="s">
        <v>64</v>
      </c>
      <c r="U78" s="24"/>
      <c r="V78" s="24"/>
      <c r="W78" s="24"/>
      <c r="X78" s="24"/>
      <c r="Y78" s="24"/>
      <c r="Z78" s="24"/>
      <c r="AA78" s="24"/>
      <c r="AB78" s="25">
        <f>1.3-(G65-25)*0.3/15</f>
        <v>1.8</v>
      </c>
    </row>
    <row r="79" spans="20:28" ht="12.75">
      <c r="T79" s="24" t="s">
        <v>65</v>
      </c>
      <c r="U79" s="24"/>
      <c r="V79" s="24"/>
      <c r="W79" s="24"/>
      <c r="X79" s="24"/>
      <c r="Y79" s="24"/>
      <c r="Z79" s="24"/>
      <c r="AA79" s="24"/>
      <c r="AB79" s="25">
        <v>1</v>
      </c>
    </row>
    <row r="80" spans="20:28" ht="12.75">
      <c r="T80" s="24"/>
      <c r="U80" s="24"/>
      <c r="V80" s="24"/>
      <c r="W80" s="24"/>
      <c r="X80" s="24"/>
      <c r="Y80" s="24"/>
      <c r="Z80" s="24"/>
      <c r="AA80" s="24"/>
      <c r="AB80" s="25"/>
    </row>
    <row r="81" spans="20:28" ht="12.75">
      <c r="T81" s="24"/>
      <c r="U81" s="24"/>
      <c r="V81" s="24"/>
      <c r="W81" s="24"/>
      <c r="X81" s="24"/>
      <c r="Y81" s="24"/>
      <c r="Z81" s="24"/>
      <c r="AA81" s="24"/>
      <c r="AB81" s="25"/>
    </row>
    <row r="82" spans="20:28" ht="12.75">
      <c r="T82" s="24"/>
      <c r="U82" s="24"/>
      <c r="V82" s="24"/>
      <c r="W82" s="24"/>
      <c r="X82" s="24"/>
      <c r="Y82" s="24"/>
      <c r="Z82" s="24"/>
      <c r="AA82" s="24"/>
      <c r="AB82" s="25"/>
    </row>
    <row r="83" spans="20:28" ht="12.75">
      <c r="T83" s="24"/>
      <c r="U83" s="24"/>
      <c r="V83" s="24"/>
      <c r="W83" s="24"/>
      <c r="X83" s="24"/>
      <c r="Y83" s="24"/>
      <c r="Z83" s="24"/>
      <c r="AA83" s="24"/>
      <c r="AB83" s="25"/>
    </row>
    <row r="84" spans="20:28" ht="12.75">
      <c r="T84" s="24"/>
      <c r="U84" s="24"/>
      <c r="V84" s="24"/>
      <c r="W84" s="24"/>
      <c r="X84" s="24"/>
      <c r="Y84" s="24"/>
      <c r="Z84" s="24"/>
      <c r="AA84" s="24"/>
      <c r="AB84" s="25" t="s">
        <v>66</v>
      </c>
    </row>
    <row r="85" spans="20:28" ht="12.75">
      <c r="T85" s="24" t="s">
        <v>79</v>
      </c>
      <c r="U85" s="24"/>
      <c r="V85" s="24"/>
      <c r="W85" s="24"/>
      <c r="X85" s="24"/>
      <c r="Y85" s="24"/>
      <c r="Z85" s="24"/>
      <c r="AA85" s="24"/>
      <c r="AB85" s="25">
        <v>1.3</v>
      </c>
    </row>
    <row r="86" spans="20:28" ht="12.75">
      <c r="T86" s="24" t="s">
        <v>80</v>
      </c>
      <c r="U86" s="24"/>
      <c r="V86" s="24"/>
      <c r="W86" s="24"/>
      <c r="X86" s="24"/>
      <c r="Y86" s="24"/>
      <c r="Z86" s="24"/>
      <c r="AA86" s="24"/>
      <c r="AB86" s="25">
        <v>1.15</v>
      </c>
    </row>
    <row r="87" spans="20:28" ht="12.75">
      <c r="T87" s="24" t="s">
        <v>81</v>
      </c>
      <c r="U87" s="24"/>
      <c r="V87" s="24"/>
      <c r="W87" s="24"/>
      <c r="X87" s="24"/>
      <c r="Y87" s="24"/>
      <c r="Z87" s="24"/>
      <c r="AA87" s="24"/>
      <c r="AB87" s="25">
        <v>1</v>
      </c>
    </row>
    <row r="88" spans="20:28" ht="12.75">
      <c r="T88" s="24"/>
      <c r="U88" s="24"/>
      <c r="V88" s="24"/>
      <c r="W88" s="24"/>
      <c r="X88" s="24"/>
      <c r="Y88" s="24"/>
      <c r="Z88" s="24"/>
      <c r="AA88" s="24"/>
      <c r="AB88" s="24"/>
    </row>
  </sheetData>
  <sheetProtection password="C19B" sheet="1" objects="1" scenarios="1"/>
  <mergeCells count="21">
    <mergeCell ref="B62:I62"/>
    <mergeCell ref="D66:G66"/>
    <mergeCell ref="D73:G73"/>
    <mergeCell ref="A1:J2"/>
    <mergeCell ref="B38:I40"/>
    <mergeCell ref="B4:I4"/>
    <mergeCell ref="D12:H12"/>
    <mergeCell ref="D15:H17"/>
    <mergeCell ref="J15:J17"/>
    <mergeCell ref="D8:H9"/>
    <mergeCell ref="J8:J9"/>
    <mergeCell ref="D33:G33"/>
    <mergeCell ref="C24:H25"/>
    <mergeCell ref="J24:J25"/>
    <mergeCell ref="D27:G27"/>
    <mergeCell ref="D30:G30"/>
    <mergeCell ref="D56:H57"/>
    <mergeCell ref="D43:G43"/>
    <mergeCell ref="D46:G46"/>
    <mergeCell ref="D49:G49"/>
    <mergeCell ref="D52:H53"/>
  </mergeCells>
  <dataValidations count="14">
    <dataValidation type="list" showInputMessage="1" showErrorMessage="1" sqref="D8">
      <formula1>$T$5:$T$10</formula1>
    </dataValidation>
    <dataValidation type="list" showInputMessage="1" showErrorMessage="1" sqref="D15">
      <formula1>$T$22:$T$27</formula1>
    </dataValidation>
    <dataValidation type="list" showInputMessage="1" showErrorMessage="1" sqref="D12">
      <formula1>$T$13:$T$17</formula1>
    </dataValidation>
    <dataValidation showInputMessage="1" showErrorMessage="1" sqref="H27 H30"/>
    <dataValidation type="list" showInputMessage="1" showErrorMessage="1" sqref="D30 D27">
      <formula1>$T$30:$T$34</formula1>
    </dataValidation>
    <dataValidation type="list" showInputMessage="1" showErrorMessage="1" sqref="D33">
      <formula1>$T$36:$T$41</formula1>
    </dataValidation>
    <dataValidation type="list" showInputMessage="1" showErrorMessage="1" sqref="D43">
      <formula1>$T$43:$T$47</formula1>
    </dataValidation>
    <dataValidation type="list" showInputMessage="1" showErrorMessage="1" sqref="D46">
      <formula1>$T$49:$T$54</formula1>
    </dataValidation>
    <dataValidation type="list" showInputMessage="1" showErrorMessage="1" sqref="D52">
      <formula1>$T$62:$T$65</formula1>
    </dataValidation>
    <dataValidation type="list" showInputMessage="1" showErrorMessage="1" sqref="D56">
      <formula1>$T$68:$T$74</formula1>
    </dataValidation>
    <dataValidation type="decimal" allowBlank="1" showInputMessage="1" showErrorMessage="1" errorTitle="Dato non valido" error="Il valore immesso in questa cella deve essere compreso fra 0 e 100" sqref="G69:G70">
      <formula1>0</formula1>
      <formula2>100</formula2>
    </dataValidation>
    <dataValidation type="list" showInputMessage="1" showErrorMessage="1" sqref="D66">
      <formula1>$T$76:$T$79</formula1>
    </dataValidation>
    <dataValidation type="list" showInputMessage="1" showErrorMessage="1" sqref="D73">
      <formula1>$T$84:$T$87</formula1>
    </dataValidation>
    <dataValidation type="list" showInputMessage="1" showErrorMessage="1" sqref="D49:G49">
      <formula1>$T$56:$T$60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 the irons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</dc:creator>
  <cp:keywords/>
  <dc:description/>
  <cp:lastModifiedBy> </cp:lastModifiedBy>
  <cp:lastPrinted>2003-09-04T20:37:59Z</cp:lastPrinted>
  <dcterms:created xsi:type="dcterms:W3CDTF">2003-08-05T18:52:33Z</dcterms:created>
  <dcterms:modified xsi:type="dcterms:W3CDTF">2003-09-16T07:31:47Z</dcterms:modified>
  <cp:category/>
  <cp:version/>
  <cp:contentType/>
  <cp:contentStatus/>
</cp:coreProperties>
</file>